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525" windowWidth="12000" windowHeight="3180" activeTab="6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'auta'!$A$1:$S$14</definedName>
    <definedName name="_xlnm.Print_Area" localSheetId="1">'budynki'!$A$1:$J$91</definedName>
    <definedName name="_xlnm.Print_Area" localSheetId="2">'elektronika '!$A$1:$D$138</definedName>
    <definedName name="_xlnm.Print_Area" localSheetId="4">'szkody'!$A$1:$C$21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<sst xmlns="http://schemas.openxmlformats.org/spreadsheetml/2006/main" count="1040" uniqueCount="497">
  <si>
    <t>RAZEM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</si>
  <si>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</si>
  <si>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</si>
  <si>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</si>
  <si>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</si>
  <si>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</si>
  <si>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</si>
  <si>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</si>
  <si>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</si>
  <si>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</si>
  <si>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</si>
  <si>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</si>
  <si>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</si>
  <si>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</si>
  <si>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</si>
  <si>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</si>
  <si>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</si>
  <si>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</si>
  <si>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</si>
  <si>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</si>
  <si>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</si>
  <si>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</si>
  <si>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</si>
  <si>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</si>
  <si>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</si>
  <si>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</si>
  <si>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</si>
  <si>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</si>
  <si>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</si>
  <si>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</si>
  <si>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</si>
  <si>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</si>
  <si>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</si>
  <si>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</si>
  <si>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</si>
  <si>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</si>
  <si>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</si>
  <si>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</si>
  <si>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</si>
  <si>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</si>
  <si>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</si>
  <si>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</si>
  <si>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</si>
  <si>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</si>
  <si>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</si>
  <si>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</si>
  <si>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</si>
  <si>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</si>
  <si>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</si>
  <si>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</si>
  <si>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</si>
  <si>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Tabela nr 6</t>
  </si>
  <si>
    <t>Tabela nr 8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</si>
  <si>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</si>
  <si>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</si>
  <si>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</si>
  <si>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</si>
  <si>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</si>
  <si>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</si>
  <si>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</si>
  <si>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</si>
  <si>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</si>
  <si>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</si>
  <si>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</si>
  <si>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</si>
  <si>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</si>
  <si>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</si>
  <si>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</si>
  <si>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</si>
  <si>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</si>
  <si>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</si>
  <si>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</si>
  <si>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</si>
  <si>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</si>
  <si>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</si>
  <si>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</si>
  <si>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</si>
  <si>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</si>
  <si>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</si>
  <si>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</si>
  <si>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</si>
  <si>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</si>
  <si>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</si>
  <si>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</si>
  <si>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</si>
  <si>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</si>
  <si>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</si>
  <si>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</si>
  <si>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</si>
  <si>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Wyposażenie pojazdu specjalnego</t>
  </si>
  <si>
    <t>Tabela nr 7 - Wykaz maszyn i urządzeń do ubezpieczenia od uszkodzeń (od wszystkich ryzyk)</t>
  </si>
  <si>
    <t>Tabela nr 1 - Informacje ogólne do oceny ryzyka w Gminie Pakosław</t>
  </si>
  <si>
    <t>Urząd Gminy</t>
  </si>
  <si>
    <t>Gminna Biblioteka Publiczna</t>
  </si>
  <si>
    <t>Szkoła Podstawowa Pakosław</t>
  </si>
  <si>
    <t>Szkoła Podstawowa w Sowach</t>
  </si>
  <si>
    <t>Gimnazjum Gminne w Pakosławiu</t>
  </si>
  <si>
    <t>Przedszkole w Pakosławiu</t>
  </si>
  <si>
    <t>Przedszkole w Chojnie</t>
  </si>
  <si>
    <t>001004419</t>
  </si>
  <si>
    <t>001202310</t>
  </si>
  <si>
    <t>001071858</t>
  </si>
  <si>
    <t>001202303</t>
  </si>
  <si>
    <t>411125261</t>
  </si>
  <si>
    <t>410280309</t>
  </si>
  <si>
    <t>410280315</t>
  </si>
  <si>
    <t>8411Z</t>
  </si>
  <si>
    <t>Publiczna</t>
  </si>
  <si>
    <t>administracja publiczna</t>
  </si>
  <si>
    <t>oczyszczalnie ścieków, place zabaw</t>
  </si>
  <si>
    <t>5km</t>
  </si>
  <si>
    <t>NIE</t>
  </si>
  <si>
    <t>Tabela nr 2 - Wykaz budynków i budowli w Gminie Pakosław</t>
  </si>
  <si>
    <t>1. Urząd Gminy</t>
  </si>
  <si>
    <t>Urząd Gminy Pakosław</t>
  </si>
  <si>
    <t>TAK</t>
  </si>
  <si>
    <t>1983</t>
  </si>
  <si>
    <t>Budynek gospodarczy OC</t>
  </si>
  <si>
    <t>Budynek gospodarczy</t>
  </si>
  <si>
    <t>Świetlica</t>
  </si>
  <si>
    <t>1959</t>
  </si>
  <si>
    <t>1950</t>
  </si>
  <si>
    <t>1958</t>
  </si>
  <si>
    <t>1965</t>
  </si>
  <si>
    <t>1968</t>
  </si>
  <si>
    <t>1970</t>
  </si>
  <si>
    <t>1975</t>
  </si>
  <si>
    <t>1988</t>
  </si>
  <si>
    <t>przed 1965</t>
  </si>
  <si>
    <t xml:space="preserve">Wyposażenie świetlic , Budynków poszkolnych i pałc w urządzenia elektryczne, kotły </t>
  </si>
  <si>
    <t>2009/2011</t>
  </si>
  <si>
    <t>Budynek poszkolny</t>
  </si>
  <si>
    <t>1952</t>
  </si>
  <si>
    <t>Budynek murowano-drewniany</t>
  </si>
  <si>
    <t>Pałac</t>
  </si>
  <si>
    <t>1791</t>
  </si>
  <si>
    <t>Stodoła koło pałacu</t>
  </si>
  <si>
    <t>Budynek zaplecza pałac</t>
  </si>
  <si>
    <t>1986</t>
  </si>
  <si>
    <t>Remiza Sowy</t>
  </si>
  <si>
    <t>1974</t>
  </si>
  <si>
    <t>Zespół budynków Mieszalni Pasz</t>
  </si>
  <si>
    <t>1960</t>
  </si>
  <si>
    <t>Most Sowy</t>
  </si>
  <si>
    <t>Mieszkanie</t>
  </si>
  <si>
    <t>1972</t>
  </si>
  <si>
    <t>Budynek Ośrodka Zdrowia</t>
  </si>
  <si>
    <t>1999</t>
  </si>
  <si>
    <t>Wiaty autobusowe oszklone-20 szt.</t>
  </si>
  <si>
    <t>Sala sportowa</t>
  </si>
  <si>
    <t>Wyposażenie sali sportowej</t>
  </si>
  <si>
    <t>Urzadzenie wielofunkcyjne zbiornik</t>
  </si>
  <si>
    <t>Pomost zbiornik</t>
  </si>
  <si>
    <t>Scieżka pieszo rowerowa zbiornik</t>
  </si>
  <si>
    <t>Palac zabaw zbiornik</t>
  </si>
  <si>
    <t>Plac zabaw Kubeczki</t>
  </si>
  <si>
    <t>Plac zabaw Chojno</t>
  </si>
  <si>
    <t>Zespół boisk sportowych Pakosław</t>
  </si>
  <si>
    <t>Plac zabaw Sowy</t>
  </si>
  <si>
    <t>Plac zabaw Góreczki Wielkie</t>
  </si>
  <si>
    <t>Przepompownie ścieków</t>
  </si>
  <si>
    <t>KB</t>
  </si>
  <si>
    <t>ul Kolejowa 2 63-920 Pakosław</t>
  </si>
  <si>
    <t>drzwi z zamkami patenowymi</t>
  </si>
  <si>
    <t>Góreczki Wielkie 12</t>
  </si>
  <si>
    <t>Sowy 69</t>
  </si>
  <si>
    <t>Kubeczki</t>
  </si>
  <si>
    <t>Zaorle 22</t>
  </si>
  <si>
    <t>Chojno 32</t>
  </si>
  <si>
    <t>Pomocno 29</t>
  </si>
  <si>
    <t>Sworowo 34</t>
  </si>
  <si>
    <t>Pakosław Strażacka 11</t>
  </si>
  <si>
    <t>Osiek 10</t>
  </si>
  <si>
    <t>Ostrobudki 19a</t>
  </si>
  <si>
    <t>Golejewko 34</t>
  </si>
  <si>
    <t>Teren gminy Pakosław</t>
  </si>
  <si>
    <t>Pomocno 32</t>
  </si>
  <si>
    <t>ul Pakowa 14</t>
  </si>
  <si>
    <t>kłódki</t>
  </si>
  <si>
    <t>ul Parkowa 14</t>
  </si>
  <si>
    <t>ul Młyńska 2 63-920 Pakosław</t>
  </si>
  <si>
    <t>Teren otwarty</t>
  </si>
  <si>
    <t>mieszkanie w bloku</t>
  </si>
  <si>
    <t>ul Leśna 12a/4  63-920 Pakosław</t>
  </si>
  <si>
    <t>trzy wejścia - zamki patentowe wydzierżawiony na SP ZOZ  Pani Ewie Cempel Nowak</t>
  </si>
  <si>
    <t>ul Parkowa 4</t>
  </si>
  <si>
    <t>Teren gminy bez zabezpieczenia</t>
  </si>
  <si>
    <t>Monitoring, drzwi z zamkami patentowymi</t>
  </si>
  <si>
    <t>Pakosław ul Parkowa 15</t>
  </si>
  <si>
    <t>Teren otwarty zbiornik</t>
  </si>
  <si>
    <t>Teren Gminy Pakosław</t>
  </si>
  <si>
    <t xml:space="preserve">Teren otwarty </t>
  </si>
  <si>
    <t>ul Parkowa 15  Pakosław</t>
  </si>
  <si>
    <t>cegła ceramiczna ocieplona styropianem</t>
  </si>
  <si>
    <t>betonowe</t>
  </si>
  <si>
    <t>konstrukacja dachowa z drewna klejonego pokrycie blacha z płyt dachowych ocieplonych</t>
  </si>
  <si>
    <t>DOBRA</t>
  </si>
  <si>
    <t>drewno sosna skandywawska w kształcie kutra</t>
  </si>
  <si>
    <t>drewno</t>
  </si>
  <si>
    <t>1,47Km płytki na piasku</t>
  </si>
  <si>
    <t>nawierzchnia z geowłókony i piasku</t>
  </si>
  <si>
    <t>7 138 ,26</t>
  </si>
  <si>
    <t>Nie</t>
  </si>
  <si>
    <t>Tak</t>
  </si>
  <si>
    <t>ksero</t>
  </si>
  <si>
    <t>Urządzenia alarmowe</t>
  </si>
  <si>
    <t>Zestaw komputerowy pok. nr 1</t>
  </si>
  <si>
    <t>Zestaw komputerowy pok. nr 2</t>
  </si>
  <si>
    <t>Zestaw komputerowy pok. nr 3</t>
  </si>
  <si>
    <t>Zestaw komputerowy pok. nr 8</t>
  </si>
  <si>
    <t>Zestaw komputerowy pok. nr 9</t>
  </si>
  <si>
    <t>Zestaw komputerowy pok. nr 10</t>
  </si>
  <si>
    <t>Zestaw komputerowy pok. nr 12</t>
  </si>
  <si>
    <t>Zestaw komputerowy sala sportowa</t>
  </si>
  <si>
    <t>Tabela nr 3 - Wykaz sprzętu elektronicznego w Gminie Pakosław</t>
  </si>
  <si>
    <t>notebook</t>
  </si>
  <si>
    <t>Tabela nr 4 - Wykaz pojazdów w Gminie Pakosław</t>
  </si>
  <si>
    <t>Star</t>
  </si>
  <si>
    <t>PRA S770</t>
  </si>
  <si>
    <t>pożarnicze</t>
  </si>
  <si>
    <t>agregat prądotwórczy</t>
  </si>
  <si>
    <t>1982/2004</t>
  </si>
  <si>
    <t>Polonez</t>
  </si>
  <si>
    <t>Caro</t>
  </si>
  <si>
    <t>SUPB01CEHVW104989</t>
  </si>
  <si>
    <t>PRA 09HS</t>
  </si>
  <si>
    <t>PRA 78GN</t>
  </si>
  <si>
    <t>Mercedes Daimler Benz</t>
  </si>
  <si>
    <t>LF 409</t>
  </si>
  <si>
    <t>PRA 11TM</t>
  </si>
  <si>
    <t>LF 408</t>
  </si>
  <si>
    <t>PRA 98TS</t>
  </si>
  <si>
    <t>STAT/Jelcz</t>
  </si>
  <si>
    <t>0005M</t>
  </si>
  <si>
    <t>SUSP 142CJV0000047</t>
  </si>
  <si>
    <t>PRA CF 88</t>
  </si>
  <si>
    <t>autopompa GBA 16/M8</t>
  </si>
  <si>
    <t>16550 kg</t>
  </si>
  <si>
    <t>1540kg</t>
  </si>
  <si>
    <t>10520 kg</t>
  </si>
  <si>
    <t>26000 kg</t>
  </si>
  <si>
    <t>12300 kg</t>
  </si>
  <si>
    <t>Tabela nr 5 - Szkodowość w Gminie Pakosław</t>
  </si>
  <si>
    <t>Kosiarka samojezdnia</t>
  </si>
  <si>
    <t xml:space="preserve">Kosiarka </t>
  </si>
  <si>
    <t>Zagęszczarka</t>
  </si>
  <si>
    <t>Agregat prądotwórczy</t>
  </si>
  <si>
    <t>Podkrzesywarka</t>
  </si>
  <si>
    <t xml:space="preserve">zageśzczarka </t>
  </si>
  <si>
    <t>WYKAZ LOKALIZACJI, W KTÓRYCH PROWADZONA JEST DZIAŁALNOŚĆ ORAZ LOKALIZACJI, GDZIE ZNAJDUJE SIĘ MIENIE NALEŻĄCE DO JEDNOSTEK GMINY PAKOSŁAW (nie wykazane w załączniku nr 1 - poniższy wykaz nie musi być pełnym wykazem lokalizacji)</t>
  </si>
  <si>
    <t>Golejewo 4</t>
  </si>
  <si>
    <t>Pakosław strażacka 11</t>
  </si>
  <si>
    <t>ul Pakowa 15</t>
  </si>
  <si>
    <t>ul Leśna 63-920 Pakosław</t>
  </si>
  <si>
    <t>Teren Gminy</t>
  </si>
  <si>
    <t>Gminny Ośrodek Pomocy Społecznej</t>
  </si>
  <si>
    <t>8899Z, 8532C</t>
  </si>
  <si>
    <t>5</t>
  </si>
  <si>
    <t>2. Gminny Ośrodek Pomocy Społecznej</t>
  </si>
  <si>
    <t>Budynek Urzędu Gminy</t>
  </si>
  <si>
    <t>wartość wykazana  w UG</t>
  </si>
  <si>
    <t>Zestaw komputerowy</t>
  </si>
  <si>
    <t>ZESTAW KOMPUTEROWY</t>
  </si>
  <si>
    <t xml:space="preserve">Drukarka </t>
  </si>
  <si>
    <t>9251A</t>
  </si>
  <si>
    <t>Działalnośc bibliotek publicznych</t>
  </si>
  <si>
    <t>4</t>
  </si>
  <si>
    <t>Scena estradowa przenośna</t>
  </si>
  <si>
    <t>występy plenerowe</t>
  </si>
  <si>
    <t>3.Gminna Biblioteka Publiczna</t>
  </si>
  <si>
    <t>3. Gminna Biblioteka Publiczna</t>
  </si>
  <si>
    <t>Zestaw - komputer, drukarka, monitor, klawiatura, mysz</t>
  </si>
  <si>
    <t xml:space="preserve">Aparat telefoniczny 2 szt. </t>
  </si>
  <si>
    <t>Czytnik</t>
  </si>
  <si>
    <t>Drukarka</t>
  </si>
  <si>
    <t>Aparat fotograficzny cyfrowy</t>
  </si>
  <si>
    <t>Zestaw nagłośnienia-mikrofony, wzmacniasz, głośniki</t>
  </si>
  <si>
    <t>Laptop</t>
  </si>
  <si>
    <t>Projektor</t>
  </si>
  <si>
    <t>Ekran</t>
  </si>
  <si>
    <t>2. Gminna Biblioteka Publiczna</t>
  </si>
  <si>
    <t>Bank Spółdzielczy (I piętro), ul. Kolejowa 4, 63-920 Pakosław</t>
  </si>
  <si>
    <t>Chojno 6a, 63-921 Chojno (Filia Biblioteczna)</t>
  </si>
  <si>
    <t>Ośrodek Kultury i Rekreacji</t>
  </si>
  <si>
    <t>699-195-38-49</t>
  </si>
  <si>
    <t>9004Z</t>
  </si>
  <si>
    <t>Działalność obiektów kulturalnych</t>
  </si>
  <si>
    <t>3</t>
  </si>
  <si>
    <t>Moje Boisko Orlik 2012 oraz Sztuczne lodowisko Orlik Biały, w skład którego wchodzą : budynek zaplecza, boiska sportowe, boisko poliuretanowe z lodowiskiem, agregat mrożeniowy</t>
  </si>
  <si>
    <t>obiekt sportowy</t>
  </si>
  <si>
    <t>Boisko sportowe, w skład którego wchodzą : boisko z trawy syntetycznej wraz z oświetleniem</t>
  </si>
  <si>
    <t>4. Ośrodek Kultury i Rekreacji</t>
  </si>
  <si>
    <t>2 gaśnice</t>
  </si>
  <si>
    <t>ul. Rolnicza, 63-920 Pakosław</t>
  </si>
  <si>
    <t>Chojno 6a, 63-921 Chojno</t>
  </si>
  <si>
    <t>Zestaw- komputer,monitor, wentylator obudowy</t>
  </si>
  <si>
    <t>Zestaw - komputer, monitor, wentylator obudowy</t>
  </si>
  <si>
    <t>UPS</t>
  </si>
  <si>
    <t>Zalew Sowy</t>
  </si>
  <si>
    <t>Bank Spółdzielczy w Pakosławiu (I piętro), ul. Kolejowa 4,63-920 Pakosław</t>
  </si>
  <si>
    <t>3. Ośrodek Kultury i Rekreacji</t>
  </si>
  <si>
    <t>Szkoła Podstawowa w Chojnie</t>
  </si>
  <si>
    <t>8520Z</t>
  </si>
  <si>
    <t>Oświata edukacyjna</t>
  </si>
  <si>
    <t>5. Szkoła Podstawowa w Chojnie</t>
  </si>
  <si>
    <t>Budynek administac-dydakyczny</t>
  </si>
  <si>
    <t>Budynek kotłowni</t>
  </si>
  <si>
    <t xml:space="preserve">Wiata rowerowa </t>
  </si>
  <si>
    <t>Budowle plac rekrac -sportowy</t>
  </si>
  <si>
    <t>Budowle ogrodzenia i parkany</t>
  </si>
  <si>
    <t>Budowle ogrodzenia metalowe</t>
  </si>
  <si>
    <t>Budowle zewn sieć kanaliz.deszcz</t>
  </si>
  <si>
    <t xml:space="preserve">Budowle zewn sieć wodociągowa </t>
  </si>
  <si>
    <t xml:space="preserve">Kotły maszyny energetyczne </t>
  </si>
  <si>
    <t>Wewnętrzna instalacja gazowa</t>
  </si>
  <si>
    <t>1986-1996</t>
  </si>
  <si>
    <t>1995-1996</t>
  </si>
  <si>
    <t>1994-1995</t>
  </si>
  <si>
    <t>1992-1994</t>
  </si>
  <si>
    <t>1986-96</t>
  </si>
  <si>
    <t>gaśnice,hydranty,system alarmowy</t>
  </si>
  <si>
    <t>Chojno j6a</t>
  </si>
  <si>
    <t>kraty metalowe w drzwiach,drzwi szt.3</t>
  </si>
  <si>
    <t>Chojno 6a</t>
  </si>
  <si>
    <t>metalowe , wejściowe PCV.</t>
  </si>
  <si>
    <t xml:space="preserve">Patrolowanie obiektu szkoły  </t>
  </si>
  <si>
    <t>przez Agencję Ochrony BOSS</t>
  </si>
  <si>
    <t>Chojno 6 a</t>
  </si>
  <si>
    <t>cegła</t>
  </si>
  <si>
    <t>pustak</t>
  </si>
  <si>
    <t>konstrukcja metalowa</t>
  </si>
  <si>
    <t>plac utwardzony, płytki chodnikowe</t>
  </si>
  <si>
    <t>podmurówka, ogrodzenie-płociny drewniane</t>
  </si>
  <si>
    <t>podmurówka, ogrodzenie-metalowe</t>
  </si>
  <si>
    <t>akermany</t>
  </si>
  <si>
    <t>płaski</t>
  </si>
  <si>
    <t>papa</t>
  </si>
  <si>
    <t>ondulina</t>
  </si>
  <si>
    <t>brak poddasza</t>
  </si>
  <si>
    <t>DOBRY</t>
  </si>
  <si>
    <t>5.Szkoła Podstawowa w Chojnie</t>
  </si>
  <si>
    <t xml:space="preserve">Telewizor PLAZMA -Sala Audiowizualna </t>
  </si>
  <si>
    <t xml:space="preserve">Zestaw komputerowy  sekretariat </t>
  </si>
  <si>
    <t xml:space="preserve">Drukarka HP.C44080 gabinet dyrektora </t>
  </si>
  <si>
    <t>Drukarka KYOCERA księgowość</t>
  </si>
  <si>
    <t xml:space="preserve">Drukarka HPDJF 4180 sekretariat </t>
  </si>
  <si>
    <t xml:space="preserve">Projektor sala audiowizualna </t>
  </si>
  <si>
    <t>Zestaw nagłośnieniowy +kolumny +przewód głośnikowy</t>
  </si>
  <si>
    <t>UPS EVER ECO 700 CDS</t>
  </si>
  <si>
    <t>keyboard Yamaha PSR S 550 S</t>
  </si>
  <si>
    <t>2. Szkoła Podstawowa w Chojnie</t>
  </si>
  <si>
    <t>Traktor-kosiarka HUSQVARNA</t>
  </si>
  <si>
    <t>LT-151</t>
  </si>
  <si>
    <t>031907D003047</t>
  </si>
  <si>
    <t>nie dotyczy</t>
  </si>
  <si>
    <t>Kotły i maszyny energetyczne</t>
  </si>
  <si>
    <t>4140-1006762</t>
  </si>
  <si>
    <t>215 kw</t>
  </si>
  <si>
    <t>SHAFERI Interdomo</t>
  </si>
  <si>
    <t>szkoła podstawowa</t>
  </si>
  <si>
    <t>17</t>
  </si>
  <si>
    <t>300 m</t>
  </si>
  <si>
    <t>nie</t>
  </si>
  <si>
    <t>6. Szkoła Podstawowa w Pakosławiu</t>
  </si>
  <si>
    <t>budynek szkoły</t>
  </si>
  <si>
    <t>sale lekcyjne</t>
  </si>
  <si>
    <t>tak</t>
  </si>
  <si>
    <t>boisko utwardzone</t>
  </si>
  <si>
    <t>boisko</t>
  </si>
  <si>
    <t>parking, chodniki</t>
  </si>
  <si>
    <t>chodnik</t>
  </si>
  <si>
    <t>ogrodzenie szkoły</t>
  </si>
  <si>
    <t>ogrodzenie</t>
  </si>
  <si>
    <t>alarm, zamki, monitoring, gaśnice</t>
  </si>
  <si>
    <t>ul. Parkowa 13,  63-920 Pakosław</t>
  </si>
  <si>
    <t>monitoring, ubezpieczenie</t>
  </si>
  <si>
    <t>Kopiarka</t>
  </si>
  <si>
    <t>Drukarka Samsung</t>
  </si>
  <si>
    <t>Monitory 2 szt</t>
  </si>
  <si>
    <t>Kopmputer</t>
  </si>
  <si>
    <t xml:space="preserve">Zestaw komputerowy </t>
  </si>
  <si>
    <t>Centrala telefoniczna</t>
  </si>
  <si>
    <t>Shwith 48</t>
  </si>
  <si>
    <t>-</t>
  </si>
  <si>
    <t>Szkoła Podstawowa w Pakosławiu</t>
  </si>
  <si>
    <t>uszkodzenie centralki tel. Shwith, czujki alarmowe</t>
  </si>
  <si>
    <t>3. Szkoła Podstawowa w Pakosławiu</t>
  </si>
  <si>
    <t>Kosiarka spalinowa</t>
  </si>
  <si>
    <t>Green</t>
  </si>
  <si>
    <t>ul. Parkowa13,63-920 Pakosław</t>
  </si>
  <si>
    <t>ul. Parkowa 13, 63-920 Pakosław</t>
  </si>
  <si>
    <t>monitoring, alarm, gaśnice, inst. Odgromowa</t>
  </si>
  <si>
    <t>dozór calodobowy</t>
  </si>
  <si>
    <t>4. Szkoła Podstawowa w Pakosławiu</t>
  </si>
  <si>
    <t>16</t>
  </si>
  <si>
    <t>600 m</t>
  </si>
  <si>
    <t>budynek oświatowy</t>
  </si>
  <si>
    <t>Budynek szkoły (mały)</t>
  </si>
  <si>
    <t>Budynek szkoły (duży)</t>
  </si>
  <si>
    <t>7. Szkoła Podstawowa w Sowach</t>
  </si>
  <si>
    <t>3 gaśnice proszkowe, urządzenia alarmowe (czujniki znajdują się w: biurze, pracowni komputerowej, pokoju nauczycielskim, na korytarzu), sygnał alarmowy przekazywany jest do Agencji Ochrony BOSS, kraty na oknach i drzwiach w pracowni komputerowej na I piętrze, przy budynku znajduje się hydrant</t>
  </si>
  <si>
    <t>Sowy 76, 63-920 Pakosław</t>
  </si>
  <si>
    <t>2 gaśnice proszkowe, urządzenia alarmowe (czujniki znajdują się w: bibliotece, kuchni, na korytarzu), sygnał alarmowy przekazywany jest do Agencji Ochrony BOSS, kraty na oknach w bibliotece na parterze, przy budynku znajduje się hydrant</t>
  </si>
  <si>
    <t>cegła oraz bloki betonowe komórkowe na zaprawie</t>
  </si>
  <si>
    <t>płyty kanałowe żelbetonowe</t>
  </si>
  <si>
    <t>papa na betonie</t>
  </si>
  <si>
    <t>dobry</t>
  </si>
  <si>
    <t>cegła palona na zaprawie cementowej</t>
  </si>
  <si>
    <t>blachodachówka</t>
  </si>
  <si>
    <t xml:space="preserve">nie </t>
  </si>
  <si>
    <t>bardzo dobry</t>
  </si>
  <si>
    <t>tak (częściowo)</t>
  </si>
  <si>
    <t>Telewizor SAMSUNG PS50B450 PLAZMA</t>
  </si>
  <si>
    <t>Kopiarka Ricoh mp 161 I</t>
  </si>
  <si>
    <t>Kamera SONY DCR-SR37ES z HDD 60GB HDD</t>
  </si>
  <si>
    <t>gaśnice, koc przeciwpożarowy, hydranty, urządzenia alarmowe, kraty na oknach         i drzwiach w pracowni komputerowej       oraz na oknach w bibliotece, dozór pełni Agencja Ochrony BOSS</t>
  </si>
  <si>
    <t>5. Szkoła Podstawowa w Sowach</t>
  </si>
  <si>
    <t>SZKOŁA - jednostka budżetowa</t>
  </si>
  <si>
    <t>8531A</t>
  </si>
  <si>
    <t>26</t>
  </si>
  <si>
    <t>8. Gimnazjum Gminne</t>
  </si>
  <si>
    <t>BUDYNEK SZKOŁY</t>
  </si>
  <si>
    <t>SZKOŁA</t>
  </si>
  <si>
    <t>gaśnice 6szt., hydranty 4szt., czujki i urządzenia alarmowe 15szt., dozór agencji ochrony</t>
  </si>
  <si>
    <t>UL.PARKOWA 15, 63-920 Pakosław</t>
  </si>
  <si>
    <t>cegła, styropian samogasnący, gazobetom, wylewki betonowe</t>
  </si>
  <si>
    <t>żelbeton, strop gestożebrowy typ TERIVA</t>
  </si>
  <si>
    <t>belki podwalinowe, krokwie drewniane, słupy podpierajace metalowe, blachodachówka powlekana mocowana do łat</t>
  </si>
  <si>
    <t xml:space="preserve"> BARDZO DOBRY</t>
  </si>
  <si>
    <t>BARDZO DOBRY</t>
  </si>
  <si>
    <t>10X Zestaw komputerowy</t>
  </si>
  <si>
    <t>Kopiarka TOSHIBA</t>
  </si>
  <si>
    <t>Telewizor SAMSUNG PS50B450</t>
  </si>
  <si>
    <t>3x monitor komputerowy</t>
  </si>
  <si>
    <t>Komputer</t>
  </si>
  <si>
    <t>Radiomagnetofon</t>
  </si>
  <si>
    <t>Wieża</t>
  </si>
  <si>
    <t>Gimnazjum Gminne</t>
  </si>
  <si>
    <t>8510Z</t>
  </si>
  <si>
    <t>przedszkole</t>
  </si>
  <si>
    <t>14</t>
  </si>
  <si>
    <t>20m</t>
  </si>
  <si>
    <t>Budynek Przedszkola w Pakosławiu</t>
  </si>
  <si>
    <t>9. Przedszkole w Pakosławiu</t>
  </si>
  <si>
    <t>gaśnice, alarm, po 2 zamki, dozór, system oddymiania klatki schodowej</t>
  </si>
  <si>
    <t>ul. Parkowa 2, 63-920 Pakosław</t>
  </si>
  <si>
    <t>9</t>
  </si>
  <si>
    <t>plac zabaw, stołówka</t>
  </si>
  <si>
    <t xml:space="preserve">budynek przedszkola </t>
  </si>
  <si>
    <t>budynek dydakt+część socjalna(jadalnia +kuchnia)</t>
  </si>
  <si>
    <t xml:space="preserve">Boisko sportowe z tarasem </t>
  </si>
  <si>
    <t>boisko rekracyjno-sportowe</t>
  </si>
  <si>
    <t>10. Przedszkole w Chojnie</t>
  </si>
  <si>
    <t>gasnica proszkowa,podwójne drzwi wejściowe</t>
  </si>
  <si>
    <t>zaopatrzone w podwójne zamki ,dozór przez Patrolowanie Agencja BOSS</t>
  </si>
  <si>
    <t>cegła ,pustak</t>
  </si>
  <si>
    <t xml:space="preserve">płyta </t>
  </si>
  <si>
    <t>papa ,dwu</t>
  </si>
  <si>
    <t>brak podasza</t>
  </si>
  <si>
    <t>kanałowa</t>
  </si>
  <si>
    <t xml:space="preserve">spadowy </t>
  </si>
  <si>
    <t>Faks Panasonic</t>
  </si>
  <si>
    <t xml:space="preserve">Komputer </t>
  </si>
  <si>
    <t>Telewizor  LG</t>
  </si>
  <si>
    <t>mikrofony bezprzewodowe</t>
  </si>
  <si>
    <t>magnetofon  Grundig</t>
  </si>
  <si>
    <t xml:space="preserve">monitoring wizyjny wewnątrz budynku </t>
  </si>
  <si>
    <t>1. Przedszkole w Chojnie</t>
  </si>
  <si>
    <t>Sala sportowa Pakosław - styropian</t>
  </si>
  <si>
    <t>3 km</t>
  </si>
  <si>
    <t>Dochody 16820525,00zł Wydatki 16687639,00zł</t>
  </si>
  <si>
    <t>kubatura (w m³)***</t>
  </si>
  <si>
    <t xml:space="preserve">Elementy mające wpływ na ocenę ryzyka </t>
  </si>
  <si>
    <t>Czy w konstrukcji budynków występuje płyta warstwowa?</t>
  </si>
  <si>
    <t>Czy od 1997 r. wystąpiło w jednostce ryzyko powodzi?</t>
  </si>
  <si>
    <t>drzwi z zamkami patenowymi, agencja ochrony</t>
  </si>
  <si>
    <t>Ryzyko</t>
  </si>
  <si>
    <t>Szyby</t>
  </si>
  <si>
    <t>Zalanie lokalu.</t>
  </si>
  <si>
    <t>Zacieki w  budynku spowodowane topniejącym śniegiem.</t>
  </si>
  <si>
    <t>Zalanie budynku.</t>
  </si>
  <si>
    <t>Wybicie szyby w waicie przystankowej.</t>
  </si>
  <si>
    <t>NNW</t>
  </si>
  <si>
    <t>zniszczenie placu zabaw przez nieznanych sprawców</t>
  </si>
  <si>
    <t>Ogień</t>
  </si>
  <si>
    <t>Kradzież</t>
  </si>
  <si>
    <t>Kradzież elementów estrady - 6 pasów pojedynczych oraz wyciągarki łańcuchowej</t>
  </si>
  <si>
    <t>Wybicie szyby w wiacie przystankowej przez nieznanych sprawców</t>
  </si>
  <si>
    <t>Elektronika</t>
  </si>
  <si>
    <t>uszkodzenie boazerii PCV, wandalizm, uszkodzenie centralki telefonicznej oraz czujek alarmowych</t>
  </si>
  <si>
    <t>wybicie szyby</t>
  </si>
  <si>
    <t>REZERWY</t>
  </si>
  <si>
    <t>Ogrodzenie placu zabaw w Zaorlu</t>
  </si>
  <si>
    <t>rodzaj wartości (księgowa brutto - KB )</t>
  </si>
  <si>
    <t>Przeciwpożarowe: gaśnice szt 8, hydranty 1, czujki alarmowe szt 11, kraty w oknach w dwóch pomieszczeniach ksiegowości na parterze, dwa wejscia do budynku - jedne drzwi antywłamaniowe dwa zamki, drugie drzwi jeden zamek, alarm - sygnalizacja dźwiękowa sygnalizator zewnętrzny i wewnętrzny, powiadomienie do agencji ochrony, dozór całodobowy - agencja ochrony</t>
  </si>
  <si>
    <t>Teren otwarty zbiornik'</t>
  </si>
  <si>
    <t>złamanie ręki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</si>
</sst>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000\-000\-00\-00"/>
    <numFmt numFmtId="182" formatCode="#,##0.00&quot; zł&quot;"/>
    <numFmt numFmtId="183" formatCode="yy/mm/dd"/>
    <numFmt numFmtId="184" formatCode="yy/mm/dd;@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68" fontId="7" fillId="0" borderId="13" xfId="0" applyNumberFormat="1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168" fontId="0" fillId="0" borderId="13" xfId="0" applyNumberFormat="1" applyFill="1" applyBorder="1" applyAlignment="1">
      <alignment vertical="center"/>
    </xf>
    <xf numFmtId="168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vertical="center" wrapText="1"/>
    </xf>
    <xf numFmtId="168" fontId="1" fillId="0" borderId="0" xfId="0" applyNumberFormat="1" applyFont="1" applyAlignment="1">
      <alignment horizont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44" fontId="1" fillId="32" borderId="10" xfId="62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vertical="center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179" fontId="0" fillId="0" borderId="10" xfId="52" applyNumberFormat="1" applyFont="1" applyBorder="1" applyAlignment="1">
      <alignment horizontal="right" vertical="center" wrapText="1"/>
      <protection/>
    </xf>
    <xf numFmtId="44" fontId="0" fillId="0" borderId="10" xfId="64" applyFont="1" applyBorder="1" applyAlignment="1">
      <alignment vertical="center"/>
    </xf>
    <xf numFmtId="44" fontId="4" fillId="0" borderId="10" xfId="53" applyNumberFormat="1" applyFont="1" applyFill="1" applyBorder="1" applyAlignment="1">
      <alignment horizontal="right" vertical="center" wrapText="1"/>
      <protection/>
    </xf>
    <xf numFmtId="44" fontId="1" fillId="0" borderId="10" xfId="52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vertical="center" wrapText="1"/>
    </xf>
    <xf numFmtId="44" fontId="1" fillId="0" borderId="10" xfId="62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4" fontId="0" fillId="0" borderId="10" xfId="62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/>
    </xf>
    <xf numFmtId="44" fontId="0" fillId="0" borderId="10" xfId="62" applyFont="1" applyFill="1" applyBorder="1" applyAlignment="1">
      <alignment horizontal="right" vertical="center"/>
    </xf>
    <xf numFmtId="44" fontId="0" fillId="0" borderId="15" xfId="62" applyFont="1" applyFill="1" applyBorder="1" applyAlignment="1">
      <alignment vertical="center" wrapText="1"/>
    </xf>
    <xf numFmtId="44" fontId="0" fillId="0" borderId="15" xfId="62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4" fontId="0" fillId="0" borderId="19" xfId="62" applyFont="1" applyFill="1" applyBorder="1" applyAlignment="1">
      <alignment vertical="center" wrapText="1"/>
    </xf>
    <xf numFmtId="44" fontId="0" fillId="0" borderId="18" xfId="62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68" fontId="0" fillId="0" borderId="0" xfId="0" applyNumberFormat="1" applyFont="1" applyAlignment="1">
      <alignment horizontal="right" vertical="center"/>
    </xf>
    <xf numFmtId="168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44" fontId="1" fillId="0" borderId="10" xfId="62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4" fontId="0" fillId="0" borderId="18" xfId="62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44" fontId="0" fillId="0" borderId="18" xfId="62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44" fontId="1" fillId="0" borderId="13" xfId="62" applyFont="1" applyFill="1" applyBorder="1" applyAlignment="1">
      <alignment vertical="center"/>
    </xf>
    <xf numFmtId="168" fontId="1" fillId="35" borderId="21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7" fontId="0" fillId="0" borderId="10" xfId="62" applyNumberFormat="1" applyFont="1" applyFill="1" applyBorder="1" applyAlignment="1">
      <alignment horizontal="right" vertical="center" wrapText="1"/>
    </xf>
    <xf numFmtId="168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vertical="center" wrapText="1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right" vertical="center" wrapText="1"/>
    </xf>
    <xf numFmtId="168" fontId="1" fillId="35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168" fontId="0" fillId="0" borderId="10" xfId="62" applyNumberFormat="1" applyFont="1" applyFill="1" applyBorder="1" applyAlignment="1">
      <alignment vertical="center" wrapText="1"/>
    </xf>
    <xf numFmtId="168" fontId="0" fillId="0" borderId="10" xfId="62" applyNumberFormat="1" applyFont="1" applyFill="1" applyBorder="1" applyAlignment="1">
      <alignment horizontal="right" vertical="center" wrapText="1"/>
    </xf>
    <xf numFmtId="168" fontId="0" fillId="0" borderId="15" xfId="62" applyNumberFormat="1" applyFont="1" applyFill="1" applyBorder="1" applyAlignment="1">
      <alignment horizontal="right" vertical="center" wrapText="1"/>
    </xf>
    <xf numFmtId="168" fontId="0" fillId="0" borderId="18" xfId="0" applyNumberFormat="1" applyFont="1" applyFill="1" applyBorder="1" applyAlignment="1">
      <alignment vertical="center" wrapText="1"/>
    </xf>
    <xf numFmtId="168" fontId="0" fillId="0" borderId="15" xfId="62" applyNumberFormat="1" applyFont="1" applyFill="1" applyBorder="1" applyAlignment="1">
      <alignment vertical="center" wrapText="1"/>
    </xf>
    <xf numFmtId="168" fontId="0" fillId="0" borderId="10" xfId="62" applyNumberFormat="1" applyFont="1" applyBorder="1" applyAlignment="1">
      <alignment vertical="center" wrapText="1"/>
    </xf>
    <xf numFmtId="168" fontId="0" fillId="0" borderId="19" xfId="62" applyNumberFormat="1" applyFont="1" applyFill="1" applyBorder="1" applyAlignment="1">
      <alignment vertical="center" wrapText="1"/>
    </xf>
    <xf numFmtId="168" fontId="0" fillId="0" borderId="18" xfId="62" applyNumberFormat="1" applyFont="1" applyFill="1" applyBorder="1" applyAlignment="1">
      <alignment vertical="center" wrapText="1"/>
    </xf>
    <xf numFmtId="168" fontId="0" fillId="0" borderId="10" xfId="62" applyNumberFormat="1" applyFont="1" applyFill="1" applyBorder="1" applyAlignment="1">
      <alignment vertical="center"/>
    </xf>
    <xf numFmtId="168" fontId="0" fillId="0" borderId="18" xfId="62" applyNumberFormat="1" applyFont="1" applyFill="1" applyBorder="1" applyAlignment="1">
      <alignment horizontal="right" vertical="center"/>
    </xf>
    <xf numFmtId="168" fontId="0" fillId="0" borderId="18" xfId="62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wrapText="1"/>
    </xf>
    <xf numFmtId="44" fontId="0" fillId="0" borderId="15" xfId="62" applyFont="1" applyFill="1" applyBorder="1" applyAlignment="1">
      <alignment horizontal="center" vertical="center" wrapText="1"/>
    </xf>
    <xf numFmtId="7" fontId="0" fillId="0" borderId="0" xfId="62" applyNumberFormat="1" applyFont="1" applyFill="1" applyAlignment="1">
      <alignment horizontal="right" vertical="center"/>
    </xf>
    <xf numFmtId="7" fontId="0" fillId="0" borderId="10" xfId="62" applyNumberFormat="1" applyFont="1" applyFill="1" applyBorder="1" applyAlignment="1">
      <alignment horizontal="right" vertical="center"/>
    </xf>
    <xf numFmtId="7" fontId="0" fillId="0" borderId="15" xfId="62" applyNumberFormat="1" applyFont="1" applyFill="1" applyBorder="1" applyAlignment="1">
      <alignment horizontal="right" vertical="center"/>
    </xf>
    <xf numFmtId="168" fontId="0" fillId="0" borderId="22" xfId="0" applyNumberFormat="1" applyFill="1" applyBorder="1" applyAlignment="1">
      <alignment vertical="center"/>
    </xf>
    <xf numFmtId="0" fontId="0" fillId="0" borderId="10" xfId="64" applyNumberFormat="1" applyFont="1" applyBorder="1" applyAlignment="1">
      <alignment horizontal="center" vertical="center"/>
    </xf>
    <xf numFmtId="44" fontId="0" fillId="0" borderId="10" xfId="64" applyFont="1" applyBorder="1" applyAlignment="1">
      <alignment horizontal="center" vertical="center"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4" fontId="0" fillId="0" borderId="10" xfId="64" applyFont="1" applyBorder="1" applyAlignment="1">
      <alignment horizontal="left" vertical="center" wrapText="1"/>
    </xf>
    <xf numFmtId="0" fontId="0" fillId="0" borderId="10" xfId="64" applyNumberFormat="1" applyFont="1" applyBorder="1" applyAlignment="1">
      <alignment horizontal="left" vertical="center" wrapText="1"/>
    </xf>
    <xf numFmtId="0" fontId="1" fillId="0" borderId="10" xfId="52" applyNumberFormat="1" applyFont="1" applyFill="1" applyBorder="1" applyAlignment="1">
      <alignment horizontal="left" wrapText="1"/>
      <protection/>
    </xf>
    <xf numFmtId="44" fontId="0" fillId="32" borderId="10" xfId="64" applyFont="1" applyFill="1" applyBorder="1" applyAlignment="1">
      <alignment horizontal="center" vertical="center"/>
    </xf>
    <xf numFmtId="178" fontId="0" fillId="32" borderId="10" xfId="52" applyNumberFormat="1" applyFont="1" applyFill="1" applyBorder="1" applyAlignment="1">
      <alignment horizontal="center"/>
      <protection/>
    </xf>
    <xf numFmtId="178" fontId="0" fillId="32" borderId="10" xfId="52" applyNumberFormat="1" applyFont="1" applyFill="1" applyBorder="1">
      <alignment/>
      <protection/>
    </xf>
    <xf numFmtId="178" fontId="0" fillId="32" borderId="10" xfId="52" applyNumberFormat="1" applyFont="1" applyFill="1" applyBorder="1" applyAlignment="1">
      <alignment horizontal="left" wrapText="1"/>
      <protection/>
    </xf>
    <xf numFmtId="178" fontId="0" fillId="36" borderId="10" xfId="53" applyNumberFormat="1" applyFont="1" applyFill="1" applyBorder="1" applyAlignment="1">
      <alignment horizontal="right" vertical="center" wrapText="1"/>
      <protection/>
    </xf>
    <xf numFmtId="178" fontId="0" fillId="36" borderId="10" xfId="52" applyNumberFormat="1" applyFont="1" applyFill="1" applyBorder="1" applyAlignment="1">
      <alignment horizontal="right" vertical="center" wrapText="1"/>
      <protection/>
    </xf>
    <xf numFmtId="0" fontId="0" fillId="0" borderId="10" xfId="64" applyNumberFormat="1" applyFont="1" applyFill="1" applyBorder="1" applyAlignment="1">
      <alignment horizontal="center" vertical="center"/>
    </xf>
    <xf numFmtId="0" fontId="0" fillId="0" borderId="10" xfId="52" applyNumberFormat="1" applyFont="1" applyFill="1" applyBorder="1" applyAlignment="1">
      <alignment horizontal="center"/>
      <protection/>
    </xf>
    <xf numFmtId="178" fontId="0" fillId="0" borderId="10" xfId="52" applyNumberFormat="1" applyFont="1" applyFill="1" applyBorder="1">
      <alignment/>
      <protection/>
    </xf>
    <xf numFmtId="178" fontId="0" fillId="0" borderId="10" xfId="52" applyNumberFormat="1" applyFont="1" applyFill="1" applyBorder="1" applyAlignment="1">
      <alignment horizontal="left" wrapText="1"/>
      <protection/>
    </xf>
    <xf numFmtId="0" fontId="0" fillId="36" borderId="10" xfId="52" applyFont="1" applyFill="1" applyBorder="1" applyAlignment="1">
      <alignment horizontal="left" vertical="center"/>
      <protection/>
    </xf>
    <xf numFmtId="180" fontId="0" fillId="36" borderId="10" xfId="52" applyNumberFormat="1" applyFont="1" applyFill="1" applyBorder="1" applyAlignment="1">
      <alignment horizontal="right" vertical="center" wrapText="1"/>
      <protection/>
    </xf>
    <xf numFmtId="180" fontId="0" fillId="0" borderId="10" xfId="52" applyNumberFormat="1" applyFont="1" applyFill="1" applyBorder="1" applyAlignment="1">
      <alignment horizontal="right" vertical="center" wrapText="1"/>
      <protection/>
    </xf>
    <xf numFmtId="8" fontId="0" fillId="0" borderId="10" xfId="64" applyNumberFormat="1" applyFont="1" applyFill="1" applyBorder="1" applyAlignment="1">
      <alignment vertical="center"/>
    </xf>
    <xf numFmtId="44" fontId="0" fillId="0" borderId="10" xfId="64" applyFont="1" applyFill="1" applyBorder="1" applyAlignment="1">
      <alignment vertical="center"/>
    </xf>
    <xf numFmtId="44" fontId="0" fillId="0" borderId="10" xfId="64" applyFont="1" applyFill="1" applyBorder="1" applyAlignment="1">
      <alignment horizontal="left" vertical="center" wrapText="1"/>
    </xf>
    <xf numFmtId="179" fontId="4" fillId="0" borderId="10" xfId="53" applyNumberFormat="1" applyFont="1" applyFill="1" applyBorder="1" applyAlignment="1">
      <alignment horizontal="right" vertical="center" wrapText="1"/>
      <protection/>
    </xf>
    <xf numFmtId="179" fontId="0" fillId="0" borderId="10" xfId="52" applyNumberFormat="1" applyFont="1" applyFill="1" applyBorder="1" applyAlignment="1">
      <alignment horizontal="right" vertical="center" wrapText="1"/>
      <protection/>
    </xf>
    <xf numFmtId="179" fontId="0" fillId="0" borderId="10" xfId="53" applyNumberFormat="1" applyFont="1" applyFill="1" applyBorder="1" applyAlignment="1">
      <alignment horizontal="right" vertical="center" wrapText="1"/>
      <protection/>
    </xf>
    <xf numFmtId="44" fontId="0" fillId="32" borderId="10" xfId="64" applyFont="1" applyFill="1" applyBorder="1" applyAlignment="1">
      <alignment vertical="center"/>
    </xf>
    <xf numFmtId="44" fontId="0" fillId="32" borderId="10" xfId="64" applyFont="1" applyFill="1" applyBorder="1" applyAlignment="1">
      <alignment horizontal="left" vertical="center" wrapText="1"/>
    </xf>
    <xf numFmtId="0" fontId="0" fillId="32" borderId="10" xfId="64" applyNumberFormat="1" applyFont="1" applyFill="1" applyBorder="1" applyAlignment="1">
      <alignment horizontal="left" vertical="center" wrapText="1"/>
    </xf>
    <xf numFmtId="49" fontId="0" fillId="36" borderId="10" xfId="53" applyNumberFormat="1" applyFont="1" applyFill="1" applyBorder="1" applyAlignment="1">
      <alignment horizontal="right" vertical="center" wrapText="1"/>
      <protection/>
    </xf>
    <xf numFmtId="49" fontId="0" fillId="0" borderId="10" xfId="64" applyNumberFormat="1" applyFont="1" applyFill="1" applyBorder="1" applyAlignment="1">
      <alignment horizontal="center" vertical="center"/>
    </xf>
    <xf numFmtId="178" fontId="0" fillId="0" borderId="10" xfId="52" applyNumberFormat="1" applyFont="1" applyFill="1" applyBorder="1" applyAlignment="1">
      <alignment horizontal="center"/>
      <protection/>
    </xf>
    <xf numFmtId="178" fontId="0" fillId="0" borderId="10" xfId="52" applyNumberFormat="1" applyFont="1" applyFill="1" applyBorder="1" applyAlignment="1">
      <alignment horizontal="left"/>
      <protection/>
    </xf>
    <xf numFmtId="0" fontId="0" fillId="0" borderId="10" xfId="52" applyNumberFormat="1" applyFont="1" applyFill="1" applyBorder="1" applyAlignment="1">
      <alignment horizontal="left" wrapText="1"/>
      <protection/>
    </xf>
    <xf numFmtId="44" fontId="1" fillId="0" borderId="23" xfId="52" applyNumberFormat="1" applyFont="1" applyFill="1" applyBorder="1" applyAlignment="1">
      <alignment horizontal="center"/>
      <protection/>
    </xf>
    <xf numFmtId="44" fontId="1" fillId="0" borderId="24" xfId="52" applyNumberFormat="1" applyFont="1" applyFill="1" applyBorder="1" applyAlignment="1">
      <alignment horizontal="center"/>
      <protection/>
    </xf>
    <xf numFmtId="0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14" fontId="1" fillId="0" borderId="25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44" fontId="1" fillId="32" borderId="10" xfId="62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1" fillId="32" borderId="28" xfId="0" applyFont="1" applyFill="1" applyBorder="1" applyAlignment="1">
      <alignment horizontal="left" vertical="center" wrapText="1"/>
    </xf>
    <xf numFmtId="0" fontId="1" fillId="32" borderId="23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39" xfId="52" applyNumberFormat="1" applyFont="1" applyFill="1" applyBorder="1" applyAlignment="1">
      <alignment horizontal="center"/>
      <protection/>
    </xf>
    <xf numFmtId="0" fontId="1" fillId="0" borderId="40" xfId="52" applyNumberFormat="1" applyFont="1" applyFill="1" applyBorder="1" applyAlignment="1">
      <alignment horizontal="center"/>
      <protection/>
    </xf>
    <xf numFmtId="0" fontId="1" fillId="0" borderId="21" xfId="52" applyNumberFormat="1" applyFont="1" applyFill="1" applyBorder="1" applyAlignment="1">
      <alignment horizontal="center"/>
      <protection/>
    </xf>
    <xf numFmtId="0" fontId="1" fillId="0" borderId="10" xfId="52" applyNumberFormat="1" applyFont="1" applyFill="1" applyBorder="1" applyAlignment="1">
      <alignment horizontal="center"/>
      <protection/>
    </xf>
    <xf numFmtId="0" fontId="1" fillId="32" borderId="16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ozostałe da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0</xdr:rowOff>
    </xdr:from>
    <xdr:to>
      <xdr:col>5</xdr:col>
      <xdr:colOff>457200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53050" y="3857625"/>
          <a:ext cx="438150" cy="0"/>
        </a:xfrm>
        <a:prstGeom prst="rightBrace">
          <a:avLst>
            <a:gd name="adj1" fmla="val -2147483648"/>
            <a:gd name="adj2" fmla="val 7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Normal="120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3.57421875" style="59" bestFit="1" customWidth="1"/>
    <col min="5" max="5" width="10.421875" style="59" customWidth="1"/>
    <col min="6" max="6" width="19.7109375" style="59" customWidth="1"/>
    <col min="7" max="7" width="15.7109375" style="0" customWidth="1"/>
    <col min="8" max="8" width="17.140625" style="59" customWidth="1"/>
    <col min="9" max="14" width="19.8515625" style="0" customWidth="1"/>
  </cols>
  <sheetData>
    <row r="1" spans="1:7" ht="12.75">
      <c r="A1" s="18" t="s">
        <v>91</v>
      </c>
      <c r="G1" s="69"/>
    </row>
    <row r="3" spans="1:14" ht="72">
      <c r="A3" s="71" t="s">
        <v>7</v>
      </c>
      <c r="B3" s="71" t="s">
        <v>8</v>
      </c>
      <c r="C3" s="71" t="s">
        <v>9</v>
      </c>
      <c r="D3" s="71" t="s">
        <v>10</v>
      </c>
      <c r="E3" s="71" t="s">
        <v>5</v>
      </c>
      <c r="F3" s="72" t="s">
        <v>54</v>
      </c>
      <c r="G3" s="72" t="s">
        <v>11</v>
      </c>
      <c r="H3" s="72" t="s">
        <v>53</v>
      </c>
      <c r="I3" s="72" t="s">
        <v>472</v>
      </c>
      <c r="J3" s="72" t="s">
        <v>473</v>
      </c>
      <c r="K3" s="72" t="s">
        <v>55</v>
      </c>
      <c r="L3" s="72" t="s">
        <v>474</v>
      </c>
      <c r="M3" s="72" t="s">
        <v>56</v>
      </c>
      <c r="N3" s="72" t="s">
        <v>57</v>
      </c>
    </row>
    <row r="4" spans="1:14" ht="51">
      <c r="A4" s="104">
        <v>1</v>
      </c>
      <c r="B4" s="104" t="s">
        <v>92</v>
      </c>
      <c r="C4" s="110">
        <v>6991479715</v>
      </c>
      <c r="D4" s="109" t="s">
        <v>99</v>
      </c>
      <c r="E4" s="105" t="s">
        <v>106</v>
      </c>
      <c r="F4" s="105" t="s">
        <v>108</v>
      </c>
      <c r="G4" s="2">
        <v>28</v>
      </c>
      <c r="H4" s="245" t="s">
        <v>383</v>
      </c>
      <c r="I4" s="104" t="s">
        <v>109</v>
      </c>
      <c r="J4" s="1" t="s">
        <v>468</v>
      </c>
      <c r="K4" s="1" t="s">
        <v>110</v>
      </c>
      <c r="L4" s="1" t="s">
        <v>111</v>
      </c>
      <c r="M4" s="111" t="s">
        <v>470</v>
      </c>
      <c r="N4" s="104"/>
    </row>
    <row r="5" spans="1:14" s="11" customFormat="1" ht="25.5">
      <c r="A5" s="1">
        <v>2</v>
      </c>
      <c r="B5" s="104" t="s">
        <v>255</v>
      </c>
      <c r="C5" s="110">
        <v>6991822219</v>
      </c>
      <c r="D5" s="43">
        <v>411412701</v>
      </c>
      <c r="E5" s="105" t="s">
        <v>256</v>
      </c>
      <c r="F5" s="1" t="s">
        <v>107</v>
      </c>
      <c r="G5" s="47" t="s">
        <v>257</v>
      </c>
      <c r="H5" s="245" t="s">
        <v>383</v>
      </c>
      <c r="I5" s="1"/>
      <c r="J5" s="1"/>
      <c r="K5" s="1"/>
      <c r="L5" s="1" t="s">
        <v>111</v>
      </c>
      <c r="M5" s="111"/>
      <c r="N5" s="1"/>
    </row>
    <row r="6" spans="1:14" s="11" customFormat="1" ht="25.5" customHeight="1">
      <c r="A6" s="104">
        <v>3</v>
      </c>
      <c r="B6" s="104" t="s">
        <v>93</v>
      </c>
      <c r="C6" s="110">
        <v>6991859814</v>
      </c>
      <c r="D6" s="43">
        <v>411538193</v>
      </c>
      <c r="E6" s="1" t="s">
        <v>264</v>
      </c>
      <c r="F6" s="1" t="s">
        <v>265</v>
      </c>
      <c r="G6" s="47" t="s">
        <v>266</v>
      </c>
      <c r="H6" s="245" t="s">
        <v>383</v>
      </c>
      <c r="I6" s="1"/>
      <c r="J6" s="1"/>
      <c r="K6" s="1"/>
      <c r="L6" s="1" t="s">
        <v>111</v>
      </c>
      <c r="M6" s="111"/>
      <c r="N6" s="1"/>
    </row>
    <row r="7" spans="1:14" s="11" customFormat="1" ht="25.5" customHeight="1">
      <c r="A7" s="1">
        <v>4</v>
      </c>
      <c r="B7" s="104" t="s">
        <v>283</v>
      </c>
      <c r="C7" s="110" t="s">
        <v>284</v>
      </c>
      <c r="D7" s="43">
        <v>302000242</v>
      </c>
      <c r="E7" s="1" t="s">
        <v>285</v>
      </c>
      <c r="F7" s="1" t="s">
        <v>286</v>
      </c>
      <c r="G7" s="47" t="s">
        <v>287</v>
      </c>
      <c r="H7" s="245" t="s">
        <v>383</v>
      </c>
      <c r="I7" s="1"/>
      <c r="J7" s="1"/>
      <c r="K7" s="1"/>
      <c r="L7" s="1" t="s">
        <v>111</v>
      </c>
      <c r="M7" s="111"/>
      <c r="N7" s="1">
        <v>10</v>
      </c>
    </row>
    <row r="8" spans="1:14" s="11" customFormat="1" ht="25.5" customHeight="1">
      <c r="A8" s="104">
        <v>5</v>
      </c>
      <c r="B8" s="104" t="s">
        <v>301</v>
      </c>
      <c r="C8" s="110">
        <v>6991687804</v>
      </c>
      <c r="D8" s="109" t="s">
        <v>100</v>
      </c>
      <c r="E8" s="106" t="s">
        <v>302</v>
      </c>
      <c r="F8" s="106" t="s">
        <v>303</v>
      </c>
      <c r="G8" s="2">
        <v>20</v>
      </c>
      <c r="H8" s="2">
        <v>138</v>
      </c>
      <c r="I8" s="1"/>
      <c r="J8" s="1"/>
      <c r="K8" s="1"/>
      <c r="L8" s="1" t="s">
        <v>111</v>
      </c>
      <c r="M8" s="111">
        <v>1046701</v>
      </c>
      <c r="N8" s="1"/>
    </row>
    <row r="9" spans="1:14" s="11" customFormat="1" ht="25.5" customHeight="1">
      <c r="A9" s="1">
        <v>6</v>
      </c>
      <c r="B9" s="104" t="s">
        <v>94</v>
      </c>
      <c r="C9" s="110">
        <v>6991561813</v>
      </c>
      <c r="D9" s="109" t="s">
        <v>101</v>
      </c>
      <c r="E9" s="106" t="s">
        <v>302</v>
      </c>
      <c r="F9" s="106" t="s">
        <v>359</v>
      </c>
      <c r="G9" s="47" t="s">
        <v>360</v>
      </c>
      <c r="H9" s="2">
        <v>114</v>
      </c>
      <c r="I9" s="1"/>
      <c r="J9" s="1" t="s">
        <v>111</v>
      </c>
      <c r="K9" s="1" t="s">
        <v>361</v>
      </c>
      <c r="L9" s="1" t="s">
        <v>111</v>
      </c>
      <c r="M9" s="111">
        <v>911862</v>
      </c>
      <c r="N9" s="1">
        <v>6</v>
      </c>
    </row>
    <row r="10" spans="1:14" s="11" customFormat="1" ht="25.5" customHeight="1">
      <c r="A10" s="104">
        <v>7</v>
      </c>
      <c r="B10" s="104" t="s">
        <v>95</v>
      </c>
      <c r="C10" s="110">
        <v>6991701208</v>
      </c>
      <c r="D10" s="109" t="s">
        <v>102</v>
      </c>
      <c r="E10" s="106" t="s">
        <v>302</v>
      </c>
      <c r="F10" s="106" t="s">
        <v>359</v>
      </c>
      <c r="G10" s="47" t="s">
        <v>394</v>
      </c>
      <c r="H10" s="2">
        <v>103</v>
      </c>
      <c r="I10" s="1"/>
      <c r="J10" s="1"/>
      <c r="K10" s="1" t="s">
        <v>395</v>
      </c>
      <c r="L10" s="1" t="s">
        <v>111</v>
      </c>
      <c r="M10" s="111">
        <v>955603</v>
      </c>
      <c r="N10" s="1"/>
    </row>
    <row r="11" spans="1:14" s="6" customFormat="1" ht="25.5" customHeight="1">
      <c r="A11" s="1">
        <v>8</v>
      </c>
      <c r="B11" s="104" t="s">
        <v>96</v>
      </c>
      <c r="C11" s="110">
        <v>6991770652</v>
      </c>
      <c r="D11" s="109" t="s">
        <v>103</v>
      </c>
      <c r="E11" s="106" t="s">
        <v>418</v>
      </c>
      <c r="F11" s="106" t="s">
        <v>417</v>
      </c>
      <c r="G11" s="47" t="s">
        <v>419</v>
      </c>
      <c r="H11" s="2">
        <v>191</v>
      </c>
      <c r="I11" s="1"/>
      <c r="J11" s="1" t="s">
        <v>111</v>
      </c>
      <c r="K11" s="1" t="s">
        <v>469</v>
      </c>
      <c r="L11" s="1" t="s">
        <v>111</v>
      </c>
      <c r="M11" s="111"/>
      <c r="N11" s="1"/>
    </row>
    <row r="12" spans="1:14" ht="25.5" customHeight="1">
      <c r="A12" s="104">
        <v>9</v>
      </c>
      <c r="B12" s="104" t="s">
        <v>97</v>
      </c>
      <c r="C12" s="110">
        <v>6991563574</v>
      </c>
      <c r="D12" s="109" t="s">
        <v>104</v>
      </c>
      <c r="E12" s="104" t="s">
        <v>438</v>
      </c>
      <c r="F12" s="106" t="s">
        <v>439</v>
      </c>
      <c r="G12" s="47" t="s">
        <v>440</v>
      </c>
      <c r="H12" s="2">
        <v>61</v>
      </c>
      <c r="I12" s="104"/>
      <c r="J12" s="1" t="s">
        <v>111</v>
      </c>
      <c r="K12" s="1" t="s">
        <v>441</v>
      </c>
      <c r="L12" s="1" t="s">
        <v>111</v>
      </c>
      <c r="M12" s="111">
        <v>707264</v>
      </c>
      <c r="N12" s="1">
        <v>6</v>
      </c>
    </row>
    <row r="13" spans="1:14" s="6" customFormat="1" ht="25.5" customHeight="1">
      <c r="A13" s="1">
        <v>10</v>
      </c>
      <c r="B13" s="104" t="s">
        <v>98</v>
      </c>
      <c r="C13" s="110">
        <v>6991687827</v>
      </c>
      <c r="D13" s="109" t="s">
        <v>105</v>
      </c>
      <c r="E13" s="104" t="s">
        <v>438</v>
      </c>
      <c r="F13" s="106" t="s">
        <v>439</v>
      </c>
      <c r="G13" s="47" t="s">
        <v>446</v>
      </c>
      <c r="H13" s="2">
        <v>70</v>
      </c>
      <c r="I13" s="1" t="s">
        <v>447</v>
      </c>
      <c r="J13" s="1"/>
      <c r="K13" s="1"/>
      <c r="L13" s="1" t="s">
        <v>111</v>
      </c>
      <c r="M13" s="111">
        <v>514933</v>
      </c>
      <c r="N13" s="1"/>
    </row>
  </sheetData>
  <sheetProtection/>
  <printOptions horizontalCentered="1"/>
  <pageMargins left="0.17" right="0.1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29"/>
  <sheetViews>
    <sheetView view="pageBreakPreview" zoomScaleSheetLayoutView="100" workbookViewId="0" topLeftCell="A88">
      <selection activeCell="G90" sqref="G90"/>
    </sheetView>
  </sheetViews>
  <sheetFormatPr defaultColWidth="9.140625" defaultRowHeight="12.75"/>
  <cols>
    <col min="1" max="1" width="4.28125" style="128" customWidth="1"/>
    <col min="2" max="2" width="28.7109375" style="157" customWidth="1"/>
    <col min="3" max="3" width="14.140625" style="129" customWidth="1"/>
    <col min="4" max="4" width="16.421875" style="132" customWidth="1"/>
    <col min="5" max="5" width="16.421875" style="133" customWidth="1"/>
    <col min="6" max="6" width="11.00390625" style="128" customWidth="1"/>
    <col min="7" max="7" width="22.57421875" style="128" customWidth="1"/>
    <col min="8" max="8" width="13.57421875" style="128" customWidth="1"/>
    <col min="9" max="9" width="36.140625" style="128" customWidth="1"/>
    <col min="10" max="10" width="20.00390625" style="128" customWidth="1"/>
    <col min="11" max="13" width="15.140625" style="128" customWidth="1"/>
    <col min="14" max="14" width="13.421875" style="128" customWidth="1"/>
    <col min="15" max="16" width="11.00390625" style="128" customWidth="1"/>
    <col min="17" max="17" width="11.57421875" style="128" customWidth="1"/>
    <col min="18" max="20" width="11.00390625" style="128" customWidth="1"/>
    <col min="21" max="27" width="11.28125" style="128" customWidth="1"/>
    <col min="28" max="16384" width="9.140625" style="128" customWidth="1"/>
  </cols>
  <sheetData>
    <row r="2" spans="4:5" ht="12.75">
      <c r="D2" s="130"/>
      <c r="E2" s="129"/>
    </row>
    <row r="3" spans="1:6" ht="12.75">
      <c r="A3" s="131" t="s">
        <v>112</v>
      </c>
      <c r="F3" s="134"/>
    </row>
    <row r="4" spans="1:27" ht="62.25" customHeight="1">
      <c r="A4" s="248" t="s">
        <v>58</v>
      </c>
      <c r="B4" s="246" t="s">
        <v>59</v>
      </c>
      <c r="C4" s="248" t="s">
        <v>60</v>
      </c>
      <c r="D4" s="248" t="s">
        <v>61</v>
      </c>
      <c r="E4" s="248" t="s">
        <v>62</v>
      </c>
      <c r="F4" s="248" t="s">
        <v>63</v>
      </c>
      <c r="G4" s="248" t="s">
        <v>80</v>
      </c>
      <c r="H4" s="248" t="s">
        <v>493</v>
      </c>
      <c r="I4" s="248" t="s">
        <v>12</v>
      </c>
      <c r="J4" s="248" t="s">
        <v>13</v>
      </c>
      <c r="K4" s="256" t="s">
        <v>64</v>
      </c>
      <c r="L4" s="256"/>
      <c r="M4" s="256"/>
      <c r="N4" s="248" t="s">
        <v>81</v>
      </c>
      <c r="O4" s="248" t="s">
        <v>82</v>
      </c>
      <c r="P4" s="248"/>
      <c r="Q4" s="248"/>
      <c r="R4" s="248"/>
      <c r="S4" s="248"/>
      <c r="T4" s="248"/>
      <c r="U4" s="250" t="s">
        <v>65</v>
      </c>
      <c r="V4" s="250" t="s">
        <v>66</v>
      </c>
      <c r="W4" s="250" t="s">
        <v>471</v>
      </c>
      <c r="X4" s="250" t="s">
        <v>67</v>
      </c>
      <c r="Y4" s="250" t="s">
        <v>68</v>
      </c>
      <c r="Z4" s="250" t="s">
        <v>69</v>
      </c>
      <c r="AA4" s="250" t="s">
        <v>70</v>
      </c>
    </row>
    <row r="5" spans="1:27" ht="62.25" customHeight="1">
      <c r="A5" s="248"/>
      <c r="B5" s="247"/>
      <c r="C5" s="248"/>
      <c r="D5" s="248"/>
      <c r="E5" s="248"/>
      <c r="F5" s="248"/>
      <c r="G5" s="248"/>
      <c r="H5" s="248"/>
      <c r="I5" s="248"/>
      <c r="J5" s="248"/>
      <c r="K5" s="74" t="s">
        <v>71</v>
      </c>
      <c r="L5" s="74" t="s">
        <v>72</v>
      </c>
      <c r="M5" s="74" t="s">
        <v>73</v>
      </c>
      <c r="N5" s="248"/>
      <c r="O5" s="3" t="s">
        <v>74</v>
      </c>
      <c r="P5" s="3" t="s">
        <v>75</v>
      </c>
      <c r="Q5" s="3" t="s">
        <v>76</v>
      </c>
      <c r="R5" s="3" t="s">
        <v>77</v>
      </c>
      <c r="S5" s="3" t="s">
        <v>78</v>
      </c>
      <c r="T5" s="3" t="s">
        <v>79</v>
      </c>
      <c r="U5" s="250"/>
      <c r="V5" s="250"/>
      <c r="W5" s="250"/>
      <c r="X5" s="250"/>
      <c r="Y5" s="250"/>
      <c r="Z5" s="250"/>
      <c r="AA5" s="250"/>
    </row>
    <row r="6" spans="1:27" ht="13.5" customHeight="1">
      <c r="A6" s="249" t="s">
        <v>113</v>
      </c>
      <c r="B6" s="249"/>
      <c r="C6" s="249"/>
      <c r="D6" s="249"/>
      <c r="E6" s="249"/>
      <c r="F6" s="60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1:29" s="4" customFormat="1" ht="127.5">
      <c r="A7" s="1">
        <v>1</v>
      </c>
      <c r="B7" s="28" t="s">
        <v>114</v>
      </c>
      <c r="C7" s="86"/>
      <c r="D7" s="90" t="s">
        <v>115</v>
      </c>
      <c r="E7" s="90" t="s">
        <v>111</v>
      </c>
      <c r="F7" s="47" t="s">
        <v>116</v>
      </c>
      <c r="G7" s="119">
        <v>500000</v>
      </c>
      <c r="H7" s="2" t="s">
        <v>161</v>
      </c>
      <c r="I7" s="113" t="s">
        <v>494</v>
      </c>
      <c r="J7" s="28" t="s">
        <v>162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135"/>
      <c r="V7" s="135"/>
      <c r="W7" s="135"/>
      <c r="X7" s="135"/>
      <c r="Y7" s="135"/>
      <c r="Z7" s="135"/>
      <c r="AA7" s="136"/>
      <c r="AB7" s="137"/>
      <c r="AC7" s="13"/>
    </row>
    <row r="8" spans="1:29" s="4" customFormat="1" ht="25.5">
      <c r="A8" s="1">
        <v>2</v>
      </c>
      <c r="B8" s="28" t="s">
        <v>117</v>
      </c>
      <c r="C8" s="1"/>
      <c r="D8" s="90" t="s">
        <v>115</v>
      </c>
      <c r="E8" s="90" t="s">
        <v>111</v>
      </c>
      <c r="F8" s="47" t="s">
        <v>116</v>
      </c>
      <c r="G8" s="111">
        <v>50000</v>
      </c>
      <c r="H8" s="2" t="s">
        <v>161</v>
      </c>
      <c r="I8" s="113" t="s">
        <v>163</v>
      </c>
      <c r="J8" s="28" t="s">
        <v>162</v>
      </c>
      <c r="K8" s="1"/>
      <c r="L8" s="1"/>
      <c r="M8" s="1"/>
      <c r="N8" s="1"/>
      <c r="O8" s="1"/>
      <c r="P8" s="1"/>
      <c r="Q8" s="1"/>
      <c r="R8" s="1"/>
      <c r="S8" s="1"/>
      <c r="T8" s="1"/>
      <c r="U8" s="88"/>
      <c r="V8" s="88"/>
      <c r="W8" s="88"/>
      <c r="X8" s="88"/>
      <c r="Y8" s="88"/>
      <c r="Z8" s="88"/>
      <c r="AA8" s="89"/>
      <c r="AB8" s="137"/>
      <c r="AC8" s="13"/>
    </row>
    <row r="9" spans="1:29" s="4" customFormat="1" ht="25.5">
      <c r="A9" s="1">
        <v>3</v>
      </c>
      <c r="B9" s="28" t="s">
        <v>118</v>
      </c>
      <c r="C9" s="1"/>
      <c r="D9" s="90" t="s">
        <v>115</v>
      </c>
      <c r="E9" s="90" t="s">
        <v>111</v>
      </c>
      <c r="F9" s="47" t="s">
        <v>116</v>
      </c>
      <c r="G9" s="111">
        <v>5161.56</v>
      </c>
      <c r="H9" s="2" t="s">
        <v>161</v>
      </c>
      <c r="I9" s="113" t="s">
        <v>163</v>
      </c>
      <c r="J9" s="28" t="s">
        <v>162</v>
      </c>
      <c r="K9" s="1"/>
      <c r="L9" s="1"/>
      <c r="M9" s="1"/>
      <c r="N9" s="1"/>
      <c r="O9" s="1"/>
      <c r="P9" s="1"/>
      <c r="Q9" s="1"/>
      <c r="R9" s="1"/>
      <c r="S9" s="1"/>
      <c r="T9" s="1"/>
      <c r="U9" s="88"/>
      <c r="V9" s="88"/>
      <c r="W9" s="88"/>
      <c r="X9" s="88"/>
      <c r="Y9" s="88"/>
      <c r="Z9" s="88"/>
      <c r="AA9" s="89"/>
      <c r="AB9" s="137"/>
      <c r="AC9" s="13"/>
    </row>
    <row r="10" spans="1:29" s="4" customFormat="1" ht="12.75">
      <c r="A10" s="1">
        <v>4</v>
      </c>
      <c r="B10" s="28" t="s">
        <v>119</v>
      </c>
      <c r="C10" s="1"/>
      <c r="D10" s="90" t="s">
        <v>115</v>
      </c>
      <c r="E10" s="90" t="s">
        <v>111</v>
      </c>
      <c r="F10" s="47" t="s">
        <v>120</v>
      </c>
      <c r="G10" s="111">
        <v>80930.99</v>
      </c>
      <c r="H10" s="2" t="s">
        <v>161</v>
      </c>
      <c r="I10" s="113" t="s">
        <v>163</v>
      </c>
      <c r="J10" s="28" t="s">
        <v>164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88"/>
      <c r="V10" s="88"/>
      <c r="W10" s="88"/>
      <c r="X10" s="88"/>
      <c r="Y10" s="88"/>
      <c r="Z10" s="88"/>
      <c r="AA10" s="89"/>
      <c r="AB10" s="137"/>
      <c r="AC10" s="13"/>
    </row>
    <row r="11" spans="1:29" s="4" customFormat="1" ht="12.75">
      <c r="A11" s="1">
        <v>5</v>
      </c>
      <c r="B11" s="28" t="s">
        <v>119</v>
      </c>
      <c r="C11" s="1"/>
      <c r="D11" s="90" t="s">
        <v>115</v>
      </c>
      <c r="E11" s="90" t="s">
        <v>111</v>
      </c>
      <c r="F11" s="47" t="s">
        <v>121</v>
      </c>
      <c r="G11" s="111">
        <v>60411.69</v>
      </c>
      <c r="H11" s="2" t="s">
        <v>161</v>
      </c>
      <c r="I11" s="113" t="s">
        <v>163</v>
      </c>
      <c r="J11" s="28" t="s">
        <v>165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88"/>
      <c r="V11" s="88"/>
      <c r="W11" s="88"/>
      <c r="X11" s="88"/>
      <c r="Y11" s="88"/>
      <c r="Z11" s="88"/>
      <c r="AA11" s="89"/>
      <c r="AB11" s="137"/>
      <c r="AC11" s="13"/>
    </row>
    <row r="12" spans="1:29" s="4" customFormat="1" ht="12.75">
      <c r="A12" s="1">
        <v>6</v>
      </c>
      <c r="B12" s="28" t="s">
        <v>119</v>
      </c>
      <c r="C12" s="1"/>
      <c r="D12" s="90" t="s">
        <v>115</v>
      </c>
      <c r="E12" s="90" t="s">
        <v>111</v>
      </c>
      <c r="F12" s="47" t="s">
        <v>121</v>
      </c>
      <c r="G12" s="111">
        <v>15199.92</v>
      </c>
      <c r="H12" s="2" t="s">
        <v>161</v>
      </c>
      <c r="I12" s="113" t="s">
        <v>163</v>
      </c>
      <c r="J12" s="28" t="s">
        <v>166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88"/>
      <c r="V12" s="88"/>
      <c r="W12" s="88"/>
      <c r="X12" s="88"/>
      <c r="Y12" s="88"/>
      <c r="Z12" s="88"/>
      <c r="AA12" s="89"/>
      <c r="AB12" s="137"/>
      <c r="AC12" s="13"/>
    </row>
    <row r="13" spans="1:29" s="4" customFormat="1" ht="12.75">
      <c r="A13" s="1">
        <v>7</v>
      </c>
      <c r="B13" s="28" t="s">
        <v>119</v>
      </c>
      <c r="C13" s="1"/>
      <c r="D13" s="90" t="s">
        <v>115</v>
      </c>
      <c r="E13" s="90" t="s">
        <v>111</v>
      </c>
      <c r="F13" s="47" t="s">
        <v>122</v>
      </c>
      <c r="G13" s="111">
        <v>52008.48</v>
      </c>
      <c r="H13" s="2" t="s">
        <v>161</v>
      </c>
      <c r="I13" s="113" t="s">
        <v>163</v>
      </c>
      <c r="J13" s="28" t="s">
        <v>167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88"/>
      <c r="V13" s="88"/>
      <c r="W13" s="88"/>
      <c r="X13" s="88"/>
      <c r="Y13" s="88"/>
      <c r="Z13" s="88"/>
      <c r="AA13" s="89"/>
      <c r="AB13" s="137"/>
      <c r="AC13" s="13"/>
    </row>
    <row r="14" spans="1:29" s="4" customFormat="1" ht="12.75">
      <c r="A14" s="1">
        <v>8</v>
      </c>
      <c r="B14" s="28" t="s">
        <v>119</v>
      </c>
      <c r="C14" s="1"/>
      <c r="D14" s="90" t="s">
        <v>115</v>
      </c>
      <c r="E14" s="90" t="s">
        <v>111</v>
      </c>
      <c r="F14" s="47" t="s">
        <v>123</v>
      </c>
      <c r="G14" s="111">
        <v>287922.75</v>
      </c>
      <c r="H14" s="2" t="s">
        <v>161</v>
      </c>
      <c r="I14" s="113" t="s">
        <v>163</v>
      </c>
      <c r="J14" s="28" t="s">
        <v>168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88"/>
      <c r="V14" s="88"/>
      <c r="W14" s="88"/>
      <c r="X14" s="88"/>
      <c r="Y14" s="88"/>
      <c r="Z14" s="88"/>
      <c r="AA14" s="89"/>
      <c r="AB14" s="137"/>
      <c r="AC14" s="13"/>
    </row>
    <row r="15" spans="1:29" s="4" customFormat="1" ht="12.75">
      <c r="A15" s="1">
        <v>9</v>
      </c>
      <c r="B15" s="28" t="s">
        <v>119</v>
      </c>
      <c r="C15" s="1"/>
      <c r="D15" s="90" t="s">
        <v>115</v>
      </c>
      <c r="E15" s="90" t="s">
        <v>111</v>
      </c>
      <c r="F15" s="47" t="s">
        <v>124</v>
      </c>
      <c r="G15" s="111">
        <v>126496.13</v>
      </c>
      <c r="H15" s="2" t="s">
        <v>161</v>
      </c>
      <c r="I15" s="113" t="s">
        <v>163</v>
      </c>
      <c r="J15" s="28" t="s">
        <v>169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88"/>
      <c r="V15" s="88"/>
      <c r="W15" s="88"/>
      <c r="X15" s="88"/>
      <c r="Y15" s="88"/>
      <c r="Z15" s="88"/>
      <c r="AA15" s="89"/>
      <c r="AB15" s="137"/>
      <c r="AC15" s="13"/>
    </row>
    <row r="16" spans="1:29" s="4" customFormat="1" ht="12.75">
      <c r="A16" s="1">
        <v>10</v>
      </c>
      <c r="B16" s="28" t="s">
        <v>119</v>
      </c>
      <c r="C16" s="1"/>
      <c r="D16" s="90" t="s">
        <v>115</v>
      </c>
      <c r="E16" s="90" t="s">
        <v>111</v>
      </c>
      <c r="F16" s="47" t="s">
        <v>125</v>
      </c>
      <c r="G16" s="111">
        <v>48521.55</v>
      </c>
      <c r="H16" s="2" t="s">
        <v>161</v>
      </c>
      <c r="I16" s="113" t="s">
        <v>163</v>
      </c>
      <c r="J16" s="28" t="s">
        <v>170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88"/>
      <c r="V16" s="88"/>
      <c r="W16" s="88"/>
      <c r="X16" s="88"/>
      <c r="Y16" s="88"/>
      <c r="Z16" s="88"/>
      <c r="AA16" s="89"/>
      <c r="AB16" s="137"/>
      <c r="AC16" s="13"/>
    </row>
    <row r="17" spans="1:29" s="4" customFormat="1" ht="25.5">
      <c r="A17" s="1">
        <v>11</v>
      </c>
      <c r="B17" s="28" t="s">
        <v>119</v>
      </c>
      <c r="C17" s="1"/>
      <c r="D17" s="90" t="s">
        <v>115</v>
      </c>
      <c r="E17" s="90" t="s">
        <v>111</v>
      </c>
      <c r="F17" s="47">
        <v>1971</v>
      </c>
      <c r="G17" s="111">
        <v>252657.95</v>
      </c>
      <c r="H17" s="2" t="s">
        <v>161</v>
      </c>
      <c r="I17" s="113" t="s">
        <v>163</v>
      </c>
      <c r="J17" s="28" t="s">
        <v>171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88"/>
      <c r="V17" s="88"/>
      <c r="W17" s="88"/>
      <c r="X17" s="88"/>
      <c r="Y17" s="88"/>
      <c r="Z17" s="88"/>
      <c r="AA17" s="89"/>
      <c r="AB17" s="137"/>
      <c r="AC17" s="13"/>
    </row>
    <row r="18" spans="1:29" s="4" customFormat="1" ht="12.75">
      <c r="A18" s="1">
        <v>12</v>
      </c>
      <c r="B18" s="28" t="s">
        <v>119</v>
      </c>
      <c r="C18" s="1"/>
      <c r="D18" s="90" t="s">
        <v>115</v>
      </c>
      <c r="E18" s="90" t="s">
        <v>111</v>
      </c>
      <c r="F18" s="47" t="s">
        <v>126</v>
      </c>
      <c r="G18" s="111">
        <v>178462.05</v>
      </c>
      <c r="H18" s="2" t="s">
        <v>161</v>
      </c>
      <c r="I18" s="113" t="s">
        <v>163</v>
      </c>
      <c r="J18" s="28" t="s">
        <v>172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88"/>
      <c r="V18" s="88"/>
      <c r="W18" s="88"/>
      <c r="X18" s="88"/>
      <c r="Y18" s="88"/>
      <c r="Z18" s="88"/>
      <c r="AA18" s="89"/>
      <c r="AB18" s="137"/>
      <c r="AC18" s="13"/>
    </row>
    <row r="19" spans="1:29" s="4" customFormat="1" ht="12.75">
      <c r="A19" s="1">
        <v>13</v>
      </c>
      <c r="B19" s="28" t="s">
        <v>119</v>
      </c>
      <c r="C19" s="1"/>
      <c r="D19" s="90" t="s">
        <v>115</v>
      </c>
      <c r="E19" s="90" t="s">
        <v>111</v>
      </c>
      <c r="F19" s="47" t="s">
        <v>127</v>
      </c>
      <c r="G19" s="111">
        <v>73269.52</v>
      </c>
      <c r="H19" s="2" t="s">
        <v>161</v>
      </c>
      <c r="I19" s="113" t="s">
        <v>163</v>
      </c>
      <c r="J19" s="28" t="s">
        <v>173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88"/>
      <c r="V19" s="88"/>
      <c r="W19" s="88"/>
      <c r="X19" s="88"/>
      <c r="Y19" s="88"/>
      <c r="Z19" s="88"/>
      <c r="AA19" s="89"/>
      <c r="AB19" s="137"/>
      <c r="AC19" s="13"/>
    </row>
    <row r="20" spans="1:29" s="4" customFormat="1" ht="12.75">
      <c r="A20" s="1">
        <v>14</v>
      </c>
      <c r="B20" s="28" t="s">
        <v>119</v>
      </c>
      <c r="C20" s="1"/>
      <c r="D20" s="90" t="s">
        <v>115</v>
      </c>
      <c r="E20" s="90" t="s">
        <v>111</v>
      </c>
      <c r="F20" s="47" t="s">
        <v>128</v>
      </c>
      <c r="G20" s="111">
        <v>54694.9</v>
      </c>
      <c r="H20" s="2" t="s">
        <v>161</v>
      </c>
      <c r="I20" s="113" t="s">
        <v>163</v>
      </c>
      <c r="J20" s="28" t="s">
        <v>174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88"/>
      <c r="V20" s="88"/>
      <c r="W20" s="88"/>
      <c r="X20" s="88"/>
      <c r="Y20" s="88"/>
      <c r="Z20" s="88"/>
      <c r="AA20" s="89"/>
      <c r="AB20" s="137"/>
      <c r="AC20" s="13"/>
    </row>
    <row r="21" spans="1:29" s="4" customFormat="1" ht="38.25">
      <c r="A21" s="1">
        <v>15</v>
      </c>
      <c r="B21" s="28" t="s">
        <v>129</v>
      </c>
      <c r="C21" s="1"/>
      <c r="D21" s="90" t="s">
        <v>115</v>
      </c>
      <c r="E21" s="90" t="s">
        <v>111</v>
      </c>
      <c r="F21" s="47" t="s">
        <v>130</v>
      </c>
      <c r="G21" s="111">
        <v>142802.25</v>
      </c>
      <c r="H21" s="2" t="s">
        <v>161</v>
      </c>
      <c r="I21" s="113" t="s">
        <v>163</v>
      </c>
      <c r="J21" s="28" t="s">
        <v>175</v>
      </c>
      <c r="K21" s="100">
        <f>SUM(G10:G20)</f>
        <v>1230575.93</v>
      </c>
      <c r="L21" s="1"/>
      <c r="M21" s="1"/>
      <c r="N21" s="1"/>
      <c r="O21" s="1"/>
      <c r="P21" s="1"/>
      <c r="Q21" s="1"/>
      <c r="R21" s="1"/>
      <c r="S21" s="1"/>
      <c r="T21" s="1"/>
      <c r="U21" s="88"/>
      <c r="V21" s="88"/>
      <c r="W21" s="88"/>
      <c r="X21" s="88"/>
      <c r="Y21" s="88"/>
      <c r="Z21" s="88"/>
      <c r="AA21" s="89"/>
      <c r="AB21" s="137"/>
      <c r="AC21" s="13"/>
    </row>
    <row r="22" spans="1:29" s="4" customFormat="1" ht="12.75">
      <c r="A22" s="1">
        <v>16</v>
      </c>
      <c r="B22" s="28" t="s">
        <v>131</v>
      </c>
      <c r="C22" s="1"/>
      <c r="D22" s="90" t="s">
        <v>115</v>
      </c>
      <c r="E22" s="90" t="s">
        <v>111</v>
      </c>
      <c r="F22" s="47" t="s">
        <v>132</v>
      </c>
      <c r="G22" s="111">
        <v>209216.03</v>
      </c>
      <c r="H22" s="2" t="s">
        <v>161</v>
      </c>
      <c r="I22" s="113" t="s">
        <v>163</v>
      </c>
      <c r="J22" s="28" t="s">
        <v>176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88"/>
      <c r="V22" s="88"/>
      <c r="W22" s="88"/>
      <c r="X22" s="88"/>
      <c r="Y22" s="88"/>
      <c r="Z22" s="88"/>
      <c r="AA22" s="89"/>
      <c r="AB22" s="137"/>
      <c r="AC22" s="13"/>
    </row>
    <row r="23" spans="1:29" s="4" customFormat="1" ht="12.75">
      <c r="A23" s="1">
        <v>17</v>
      </c>
      <c r="B23" s="28" t="s">
        <v>118</v>
      </c>
      <c r="C23" s="1"/>
      <c r="D23" s="90" t="s">
        <v>115</v>
      </c>
      <c r="E23" s="90" t="s">
        <v>111</v>
      </c>
      <c r="F23" s="47" t="s">
        <v>132</v>
      </c>
      <c r="G23" s="111">
        <v>14675.47</v>
      </c>
      <c r="H23" s="2" t="s">
        <v>161</v>
      </c>
      <c r="I23" s="113" t="s">
        <v>163</v>
      </c>
      <c r="J23" s="28" t="s">
        <v>176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88"/>
      <c r="V23" s="88"/>
      <c r="W23" s="88"/>
      <c r="X23" s="88"/>
      <c r="Y23" s="88"/>
      <c r="Z23" s="88"/>
      <c r="AA23" s="89"/>
      <c r="AB23" s="137"/>
      <c r="AC23" s="13"/>
    </row>
    <row r="24" spans="1:29" s="4" customFormat="1" ht="12.75">
      <c r="A24" s="1">
        <v>18</v>
      </c>
      <c r="B24" s="28" t="s">
        <v>133</v>
      </c>
      <c r="C24" s="1"/>
      <c r="D24" s="90" t="s">
        <v>115</v>
      </c>
      <c r="E24" s="90" t="s">
        <v>111</v>
      </c>
      <c r="F24" s="47" t="s">
        <v>132</v>
      </c>
      <c r="G24" s="111">
        <v>15000</v>
      </c>
      <c r="H24" s="2" t="s">
        <v>161</v>
      </c>
      <c r="I24" s="113" t="s">
        <v>163</v>
      </c>
      <c r="J24" s="28" t="s">
        <v>176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88"/>
      <c r="V24" s="88"/>
      <c r="W24" s="88"/>
      <c r="X24" s="88"/>
      <c r="Y24" s="88"/>
      <c r="Z24" s="88"/>
      <c r="AA24" s="89"/>
      <c r="AB24" s="137"/>
      <c r="AC24" s="13"/>
    </row>
    <row r="25" spans="1:29" s="4" customFormat="1" ht="25.5">
      <c r="A25" s="1">
        <v>19</v>
      </c>
      <c r="B25" s="28" t="s">
        <v>134</v>
      </c>
      <c r="C25" s="1"/>
      <c r="D25" s="90" t="s">
        <v>115</v>
      </c>
      <c r="E25" s="2" t="s">
        <v>115</v>
      </c>
      <c r="F25" s="47" t="s">
        <v>135</v>
      </c>
      <c r="G25" s="111">
        <v>2589300</v>
      </c>
      <c r="H25" s="2" t="s">
        <v>161</v>
      </c>
      <c r="I25" s="113" t="s">
        <v>475</v>
      </c>
      <c r="J25" s="28" t="s">
        <v>177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88"/>
      <c r="V25" s="88"/>
      <c r="W25" s="88"/>
      <c r="X25" s="88"/>
      <c r="Y25" s="88"/>
      <c r="Z25" s="88"/>
      <c r="AA25" s="89"/>
      <c r="AB25" s="137"/>
      <c r="AC25" s="13"/>
    </row>
    <row r="26" spans="1:29" s="4" customFormat="1" ht="12.75">
      <c r="A26" s="1">
        <v>20</v>
      </c>
      <c r="B26" s="28" t="s">
        <v>136</v>
      </c>
      <c r="C26" s="1"/>
      <c r="D26" s="90" t="s">
        <v>115</v>
      </c>
      <c r="E26" s="2" t="s">
        <v>111</v>
      </c>
      <c r="F26" s="47" t="s">
        <v>128</v>
      </c>
      <c r="G26" s="111">
        <v>2732.89</v>
      </c>
      <c r="H26" s="2" t="s">
        <v>161</v>
      </c>
      <c r="I26" s="113" t="s">
        <v>178</v>
      </c>
      <c r="J26" s="28" t="s">
        <v>177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88"/>
      <c r="V26" s="88"/>
      <c r="W26" s="88"/>
      <c r="X26" s="88"/>
      <c r="Y26" s="88"/>
      <c r="Z26" s="88"/>
      <c r="AA26" s="89"/>
      <c r="AB26" s="137"/>
      <c r="AC26" s="13"/>
    </row>
    <row r="27" spans="1:29" s="4" customFormat="1" ht="12.75">
      <c r="A27" s="1">
        <v>21</v>
      </c>
      <c r="B27" s="28" t="s">
        <v>137</v>
      </c>
      <c r="C27" s="1"/>
      <c r="D27" s="90" t="s">
        <v>115</v>
      </c>
      <c r="E27" s="2" t="s">
        <v>111</v>
      </c>
      <c r="F27" s="47" t="s">
        <v>138</v>
      </c>
      <c r="G27" s="111">
        <v>15000</v>
      </c>
      <c r="H27" s="2" t="s">
        <v>161</v>
      </c>
      <c r="I27" s="113" t="s">
        <v>163</v>
      </c>
      <c r="J27" s="28" t="s">
        <v>179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88"/>
      <c r="V27" s="88"/>
      <c r="W27" s="88"/>
      <c r="X27" s="88"/>
      <c r="Y27" s="88"/>
      <c r="Z27" s="88"/>
      <c r="AA27" s="89"/>
      <c r="AB27" s="137"/>
      <c r="AC27" s="13"/>
    </row>
    <row r="28" spans="1:29" s="4" customFormat="1" ht="12.75">
      <c r="A28" s="1">
        <v>22</v>
      </c>
      <c r="B28" s="28" t="s">
        <v>139</v>
      </c>
      <c r="C28" s="1"/>
      <c r="D28" s="90" t="s">
        <v>115</v>
      </c>
      <c r="E28" s="2" t="s">
        <v>111</v>
      </c>
      <c r="F28" s="47" t="s">
        <v>140</v>
      </c>
      <c r="G28" s="111">
        <v>16190</v>
      </c>
      <c r="H28" s="2" t="s">
        <v>161</v>
      </c>
      <c r="I28" s="113" t="s">
        <v>163</v>
      </c>
      <c r="J28" s="28" t="s">
        <v>165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88"/>
      <c r="V28" s="88"/>
      <c r="W28" s="88"/>
      <c r="X28" s="88"/>
      <c r="Y28" s="88"/>
      <c r="Z28" s="88"/>
      <c r="AA28" s="89"/>
      <c r="AB28" s="137"/>
      <c r="AC28" s="13"/>
    </row>
    <row r="29" spans="1:29" s="4" customFormat="1" ht="25.5">
      <c r="A29" s="1">
        <v>23</v>
      </c>
      <c r="B29" s="28" t="s">
        <v>141</v>
      </c>
      <c r="C29" s="1"/>
      <c r="D29" s="90" t="s">
        <v>115</v>
      </c>
      <c r="E29" s="2" t="s">
        <v>111</v>
      </c>
      <c r="F29" s="47" t="s">
        <v>142</v>
      </c>
      <c r="G29" s="111">
        <v>33881</v>
      </c>
      <c r="H29" s="2" t="s">
        <v>161</v>
      </c>
      <c r="I29" s="113" t="s">
        <v>178</v>
      </c>
      <c r="J29" s="28" t="s">
        <v>180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88"/>
      <c r="V29" s="88"/>
      <c r="W29" s="88"/>
      <c r="X29" s="88"/>
      <c r="Y29" s="88"/>
      <c r="Z29" s="88"/>
      <c r="AA29" s="89"/>
      <c r="AB29" s="137"/>
      <c r="AC29" s="13"/>
    </row>
    <row r="30" spans="1:29" s="4" customFormat="1" ht="12.75">
      <c r="A30" s="1">
        <v>24</v>
      </c>
      <c r="B30" s="28" t="s">
        <v>143</v>
      </c>
      <c r="C30" s="1"/>
      <c r="D30" s="90"/>
      <c r="E30" s="2"/>
      <c r="F30" s="47"/>
      <c r="G30" s="111">
        <v>314679.15</v>
      </c>
      <c r="H30" s="2" t="s">
        <v>161</v>
      </c>
      <c r="I30" s="113" t="s">
        <v>181</v>
      </c>
      <c r="J30" s="28"/>
      <c r="K30" s="1"/>
      <c r="L30" s="1"/>
      <c r="M30" s="1"/>
      <c r="N30" s="1"/>
      <c r="O30" s="1"/>
      <c r="P30" s="1"/>
      <c r="Q30" s="1"/>
      <c r="R30" s="1"/>
      <c r="S30" s="1"/>
      <c r="T30" s="1"/>
      <c r="U30" s="88"/>
      <c r="V30" s="88"/>
      <c r="W30" s="88"/>
      <c r="X30" s="88"/>
      <c r="Y30" s="88"/>
      <c r="Z30" s="88"/>
      <c r="AA30" s="89"/>
      <c r="AB30" s="137"/>
      <c r="AC30" s="13"/>
    </row>
    <row r="31" spans="1:29" s="4" customFormat="1" ht="25.5">
      <c r="A31" s="1">
        <v>25</v>
      </c>
      <c r="B31" s="28" t="s">
        <v>144</v>
      </c>
      <c r="C31" s="1"/>
      <c r="D31" s="90" t="s">
        <v>115</v>
      </c>
      <c r="E31" s="2" t="s">
        <v>111</v>
      </c>
      <c r="F31" s="47" t="s">
        <v>145</v>
      </c>
      <c r="G31" s="111">
        <v>13200</v>
      </c>
      <c r="H31" s="2" t="s">
        <v>161</v>
      </c>
      <c r="I31" s="113" t="s">
        <v>182</v>
      </c>
      <c r="J31" s="28" t="s">
        <v>183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88"/>
      <c r="V31" s="88"/>
      <c r="W31" s="88"/>
      <c r="X31" s="88"/>
      <c r="Y31" s="88"/>
      <c r="Z31" s="88"/>
      <c r="AA31" s="89"/>
      <c r="AB31" s="137"/>
      <c r="AC31" s="13"/>
    </row>
    <row r="32" spans="1:29" s="4" customFormat="1" ht="38.25">
      <c r="A32" s="1">
        <v>26</v>
      </c>
      <c r="B32" s="28" t="s">
        <v>146</v>
      </c>
      <c r="C32" s="1"/>
      <c r="D32" s="90" t="s">
        <v>115</v>
      </c>
      <c r="E32" s="2" t="s">
        <v>111</v>
      </c>
      <c r="F32" s="47" t="s">
        <v>147</v>
      </c>
      <c r="G32" s="111">
        <v>530637</v>
      </c>
      <c r="H32" s="2" t="s">
        <v>161</v>
      </c>
      <c r="I32" s="113" t="s">
        <v>184</v>
      </c>
      <c r="J32" s="28" t="s">
        <v>185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88"/>
      <c r="V32" s="88"/>
      <c r="W32" s="88"/>
      <c r="X32" s="88"/>
      <c r="Y32" s="88"/>
      <c r="Z32" s="88"/>
      <c r="AA32" s="89"/>
      <c r="AB32" s="137"/>
      <c r="AC32" s="13"/>
    </row>
    <row r="33" spans="1:29" s="4" customFormat="1" ht="25.5">
      <c r="A33" s="1">
        <v>27</v>
      </c>
      <c r="B33" s="28" t="s">
        <v>148</v>
      </c>
      <c r="C33" s="1"/>
      <c r="D33" s="90" t="s">
        <v>115</v>
      </c>
      <c r="E33" s="2" t="s">
        <v>111</v>
      </c>
      <c r="F33" s="1"/>
      <c r="G33" s="111">
        <v>60809.59</v>
      </c>
      <c r="H33" s="2" t="s">
        <v>161</v>
      </c>
      <c r="I33" s="113" t="s">
        <v>186</v>
      </c>
      <c r="J33" s="28" t="s">
        <v>175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88"/>
      <c r="V33" s="88"/>
      <c r="W33" s="88"/>
      <c r="X33" s="88"/>
      <c r="Y33" s="88"/>
      <c r="Z33" s="88"/>
      <c r="AA33" s="89"/>
      <c r="AB33" s="137"/>
      <c r="AC33" s="13"/>
    </row>
    <row r="34" spans="1:29" s="4" customFormat="1" ht="102">
      <c r="A34" s="1">
        <v>28</v>
      </c>
      <c r="B34" s="28" t="s">
        <v>149</v>
      </c>
      <c r="C34" s="1"/>
      <c r="D34" s="90" t="s">
        <v>115</v>
      </c>
      <c r="E34" s="2" t="s">
        <v>111</v>
      </c>
      <c r="F34" s="2">
        <v>2010</v>
      </c>
      <c r="G34" s="111">
        <v>5523828.14</v>
      </c>
      <c r="H34" s="2" t="s">
        <v>161</v>
      </c>
      <c r="I34" s="113" t="s">
        <v>187</v>
      </c>
      <c r="J34" s="28" t="s">
        <v>188</v>
      </c>
      <c r="K34" s="1" t="s">
        <v>193</v>
      </c>
      <c r="L34" s="1" t="s">
        <v>194</v>
      </c>
      <c r="M34" s="1" t="s">
        <v>195</v>
      </c>
      <c r="N34" s="1" t="s">
        <v>111</v>
      </c>
      <c r="O34" s="1" t="s">
        <v>196</v>
      </c>
      <c r="P34" s="1" t="s">
        <v>196</v>
      </c>
      <c r="Q34" s="1" t="s">
        <v>196</v>
      </c>
      <c r="R34" s="1" t="s">
        <v>196</v>
      </c>
      <c r="S34" s="1" t="s">
        <v>196</v>
      </c>
      <c r="T34" s="1" t="s">
        <v>196</v>
      </c>
      <c r="U34" s="87">
        <v>1838.77</v>
      </c>
      <c r="V34" s="88" t="s">
        <v>201</v>
      </c>
      <c r="W34" s="88">
        <v>1</v>
      </c>
      <c r="X34" s="88" t="s">
        <v>202</v>
      </c>
      <c r="Y34" s="88" t="s">
        <v>203</v>
      </c>
      <c r="Z34" s="88" t="s">
        <v>202</v>
      </c>
      <c r="AA34" s="89"/>
      <c r="AB34" s="137"/>
      <c r="AC34" s="13"/>
    </row>
    <row r="35" spans="1:29" s="4" customFormat="1" ht="25.5">
      <c r="A35" s="1">
        <v>29</v>
      </c>
      <c r="B35" s="28" t="s">
        <v>150</v>
      </c>
      <c r="C35" s="1"/>
      <c r="D35" s="90" t="s">
        <v>115</v>
      </c>
      <c r="E35" s="2" t="s">
        <v>111</v>
      </c>
      <c r="F35" s="2">
        <v>2010</v>
      </c>
      <c r="G35" s="111">
        <v>52071.45</v>
      </c>
      <c r="H35" s="2" t="s">
        <v>161</v>
      </c>
      <c r="I35" s="113" t="s">
        <v>187</v>
      </c>
      <c r="J35" s="28" t="s">
        <v>188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88"/>
      <c r="V35" s="88"/>
      <c r="W35" s="88"/>
      <c r="X35" s="88"/>
      <c r="Y35" s="88"/>
      <c r="Z35" s="88"/>
      <c r="AA35" s="89"/>
      <c r="AB35" s="137"/>
      <c r="AC35" s="13"/>
    </row>
    <row r="36" spans="1:29" s="4" customFormat="1" ht="38.25">
      <c r="A36" s="1">
        <v>30</v>
      </c>
      <c r="B36" s="28" t="s">
        <v>151</v>
      </c>
      <c r="C36" s="1"/>
      <c r="D36" s="90" t="s">
        <v>115</v>
      </c>
      <c r="E36" s="2" t="s">
        <v>111</v>
      </c>
      <c r="F36" s="2">
        <v>2010</v>
      </c>
      <c r="G36" s="111">
        <v>139472.72</v>
      </c>
      <c r="H36" s="2" t="s">
        <v>161</v>
      </c>
      <c r="I36" s="113" t="s">
        <v>495</v>
      </c>
      <c r="J36" s="28" t="s">
        <v>190</v>
      </c>
      <c r="K36" s="1" t="s">
        <v>197</v>
      </c>
      <c r="L36" s="1"/>
      <c r="M36" s="1"/>
      <c r="N36" s="1"/>
      <c r="O36" s="1"/>
      <c r="P36" s="1"/>
      <c r="Q36" s="1"/>
      <c r="R36" s="1"/>
      <c r="S36" s="1"/>
      <c r="T36" s="1"/>
      <c r="U36" s="88"/>
      <c r="V36" s="88"/>
      <c r="W36" s="88"/>
      <c r="X36" s="88"/>
      <c r="Y36" s="88"/>
      <c r="Z36" s="88"/>
      <c r="AA36" s="89"/>
      <c r="AB36" s="137"/>
      <c r="AC36" s="13"/>
    </row>
    <row r="37" spans="1:29" s="4" customFormat="1" ht="25.5">
      <c r="A37" s="1">
        <v>31</v>
      </c>
      <c r="B37" s="28" t="s">
        <v>152</v>
      </c>
      <c r="C37" s="1"/>
      <c r="D37" s="90" t="s">
        <v>115</v>
      </c>
      <c r="E37" s="2" t="s">
        <v>111</v>
      </c>
      <c r="F37" s="2">
        <v>2010</v>
      </c>
      <c r="G37" s="111">
        <v>366141.42</v>
      </c>
      <c r="H37" s="2" t="s">
        <v>161</v>
      </c>
      <c r="I37" s="113" t="s">
        <v>189</v>
      </c>
      <c r="J37" s="28" t="s">
        <v>190</v>
      </c>
      <c r="K37" s="1" t="s">
        <v>198</v>
      </c>
      <c r="L37" s="1"/>
      <c r="M37" s="1"/>
      <c r="N37" s="1"/>
      <c r="O37" s="1"/>
      <c r="P37" s="1"/>
      <c r="Q37" s="1"/>
      <c r="R37" s="1"/>
      <c r="S37" s="1"/>
      <c r="T37" s="1"/>
      <c r="U37" s="88"/>
      <c r="V37" s="88"/>
      <c r="W37" s="88"/>
      <c r="X37" s="88"/>
      <c r="Y37" s="88"/>
      <c r="Z37" s="88"/>
      <c r="AA37" s="89"/>
      <c r="AB37" s="137"/>
      <c r="AC37" s="13"/>
    </row>
    <row r="38" spans="1:29" s="4" customFormat="1" ht="25.5">
      <c r="A38" s="1">
        <v>32</v>
      </c>
      <c r="B38" s="28" t="s">
        <v>153</v>
      </c>
      <c r="C38" s="1"/>
      <c r="D38" s="90" t="s">
        <v>115</v>
      </c>
      <c r="E38" s="2" t="s">
        <v>111</v>
      </c>
      <c r="F38" s="2">
        <v>2010</v>
      </c>
      <c r="G38" s="111">
        <v>399968.18</v>
      </c>
      <c r="H38" s="2" t="s">
        <v>161</v>
      </c>
      <c r="I38" s="113" t="s">
        <v>189</v>
      </c>
      <c r="J38" s="28" t="s">
        <v>190</v>
      </c>
      <c r="K38" s="1" t="s">
        <v>199</v>
      </c>
      <c r="L38" s="1"/>
      <c r="M38" s="1"/>
      <c r="N38" s="1"/>
      <c r="O38" s="1"/>
      <c r="P38" s="1"/>
      <c r="Q38" s="1"/>
      <c r="R38" s="1"/>
      <c r="S38" s="1"/>
      <c r="T38" s="1"/>
      <c r="U38" s="88"/>
      <c r="V38" s="88"/>
      <c r="W38" s="88"/>
      <c r="X38" s="88"/>
      <c r="Y38" s="88"/>
      <c r="Z38" s="88"/>
      <c r="AA38" s="89"/>
      <c r="AB38" s="137"/>
      <c r="AC38" s="13"/>
    </row>
    <row r="39" spans="1:29" s="4" customFormat="1" ht="38.25">
      <c r="A39" s="1">
        <v>33</v>
      </c>
      <c r="B39" s="28" t="s">
        <v>154</v>
      </c>
      <c r="C39" s="1"/>
      <c r="D39" s="90" t="s">
        <v>115</v>
      </c>
      <c r="E39" s="2" t="s">
        <v>111</v>
      </c>
      <c r="F39" s="2">
        <v>2010</v>
      </c>
      <c r="G39" s="111">
        <v>40032.52</v>
      </c>
      <c r="H39" s="2" t="s">
        <v>161</v>
      </c>
      <c r="I39" s="113" t="s">
        <v>189</v>
      </c>
      <c r="J39" s="28" t="s">
        <v>190</v>
      </c>
      <c r="K39" s="1" t="s">
        <v>200</v>
      </c>
      <c r="L39" s="1"/>
      <c r="M39" s="1"/>
      <c r="N39" s="1"/>
      <c r="O39" s="1"/>
      <c r="P39" s="1"/>
      <c r="Q39" s="1"/>
      <c r="R39" s="1"/>
      <c r="S39" s="1"/>
      <c r="T39" s="1"/>
      <c r="U39" s="88"/>
      <c r="V39" s="88"/>
      <c r="W39" s="88"/>
      <c r="X39" s="88"/>
      <c r="Y39" s="88"/>
      <c r="Z39" s="88"/>
      <c r="AA39" s="89"/>
      <c r="AB39" s="137"/>
      <c r="AC39" s="13"/>
    </row>
    <row r="40" spans="1:29" s="4" customFormat="1" ht="12.75">
      <c r="A40" s="1">
        <v>34</v>
      </c>
      <c r="B40" s="28" t="s">
        <v>155</v>
      </c>
      <c r="C40" s="1"/>
      <c r="D40" s="90" t="s">
        <v>115</v>
      </c>
      <c r="E40" s="2" t="s">
        <v>111</v>
      </c>
      <c r="F40" s="2">
        <v>2010</v>
      </c>
      <c r="G40" s="111">
        <v>5994.99</v>
      </c>
      <c r="H40" s="2" t="s">
        <v>161</v>
      </c>
      <c r="I40" s="113" t="s">
        <v>191</v>
      </c>
      <c r="J40" s="28" t="s">
        <v>166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88"/>
      <c r="V40" s="88"/>
      <c r="W40" s="88"/>
      <c r="X40" s="88"/>
      <c r="Y40" s="88"/>
      <c r="Z40" s="88"/>
      <c r="AA40" s="89"/>
      <c r="AB40" s="137"/>
      <c r="AC40" s="13"/>
    </row>
    <row r="41" spans="1:29" s="4" customFormat="1" ht="12.75">
      <c r="A41" s="1">
        <v>35</v>
      </c>
      <c r="B41" s="28" t="s">
        <v>156</v>
      </c>
      <c r="C41" s="1"/>
      <c r="D41" s="90" t="s">
        <v>115</v>
      </c>
      <c r="E41" s="2" t="s">
        <v>111</v>
      </c>
      <c r="F41" s="2">
        <v>2010</v>
      </c>
      <c r="G41" s="111">
        <v>17055.6</v>
      </c>
      <c r="H41" s="2" t="s">
        <v>161</v>
      </c>
      <c r="I41" s="113" t="s">
        <v>191</v>
      </c>
      <c r="J41" s="28" t="s">
        <v>168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88"/>
      <c r="V41" s="88"/>
      <c r="W41" s="88"/>
      <c r="X41" s="88"/>
      <c r="Y41" s="88"/>
      <c r="Z41" s="88"/>
      <c r="AA41" s="89"/>
      <c r="AB41" s="137"/>
      <c r="AC41" s="13"/>
    </row>
    <row r="42" spans="1:29" s="4" customFormat="1" ht="25.5">
      <c r="A42" s="1">
        <v>36</v>
      </c>
      <c r="B42" s="28" t="s">
        <v>157</v>
      </c>
      <c r="C42" s="1"/>
      <c r="D42" s="90" t="s">
        <v>115</v>
      </c>
      <c r="E42" s="2" t="s">
        <v>111</v>
      </c>
      <c r="F42" s="2">
        <v>2010</v>
      </c>
      <c r="G42" s="111">
        <v>600599.96</v>
      </c>
      <c r="H42" s="2" t="s">
        <v>161</v>
      </c>
      <c r="I42" s="113" t="s">
        <v>187</v>
      </c>
      <c r="J42" s="28" t="s">
        <v>192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88"/>
      <c r="V42" s="88"/>
      <c r="W42" s="88"/>
      <c r="X42" s="88"/>
      <c r="Y42" s="88"/>
      <c r="Z42" s="88"/>
      <c r="AA42" s="89"/>
      <c r="AB42" s="137"/>
      <c r="AC42" s="13"/>
    </row>
    <row r="43" spans="1:29" s="4" customFormat="1" ht="12.75">
      <c r="A43" s="1">
        <v>37</v>
      </c>
      <c r="B43" s="28" t="s">
        <v>158</v>
      </c>
      <c r="C43" s="1"/>
      <c r="D43" s="90" t="s">
        <v>115</v>
      </c>
      <c r="E43" s="2" t="s">
        <v>111</v>
      </c>
      <c r="F43" s="2">
        <v>2011</v>
      </c>
      <c r="G43" s="111">
        <v>67778.5</v>
      </c>
      <c r="H43" s="2" t="s">
        <v>161</v>
      </c>
      <c r="I43" s="113" t="s">
        <v>181</v>
      </c>
      <c r="J43" s="28" t="s">
        <v>165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88"/>
      <c r="V43" s="88"/>
      <c r="W43" s="88"/>
      <c r="X43" s="88"/>
      <c r="Y43" s="88"/>
      <c r="Z43" s="88"/>
      <c r="AA43" s="89"/>
      <c r="AB43" s="137"/>
      <c r="AC43" s="13"/>
    </row>
    <row r="44" spans="1:29" s="4" customFormat="1" ht="25.5">
      <c r="A44" s="1">
        <v>38</v>
      </c>
      <c r="B44" s="28" t="s">
        <v>492</v>
      </c>
      <c r="C44" s="1"/>
      <c r="D44" s="90" t="s">
        <v>115</v>
      </c>
      <c r="E44" s="2" t="s">
        <v>111</v>
      </c>
      <c r="F44" s="2">
        <v>2012</v>
      </c>
      <c r="G44" s="111">
        <v>7423</v>
      </c>
      <c r="H44" s="2" t="s">
        <v>161</v>
      </c>
      <c r="I44" s="113" t="s">
        <v>181</v>
      </c>
      <c r="J44" s="28" t="s">
        <v>167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88"/>
      <c r="V44" s="88"/>
      <c r="W44" s="88"/>
      <c r="X44" s="88"/>
      <c r="Y44" s="88"/>
      <c r="Z44" s="88"/>
      <c r="AA44" s="89"/>
      <c r="AB44" s="137"/>
      <c r="AC44" s="13"/>
    </row>
    <row r="45" spans="1:29" s="4" customFormat="1" ht="12.75">
      <c r="A45" s="1">
        <v>39</v>
      </c>
      <c r="B45" s="28" t="s">
        <v>159</v>
      </c>
      <c r="C45" s="1"/>
      <c r="D45" s="90" t="s">
        <v>115</v>
      </c>
      <c r="E45" s="2" t="s">
        <v>111</v>
      </c>
      <c r="F45" s="2">
        <v>2012</v>
      </c>
      <c r="G45" s="111">
        <v>7138.13</v>
      </c>
      <c r="H45" s="2" t="s">
        <v>161</v>
      </c>
      <c r="I45" s="113" t="s">
        <v>181</v>
      </c>
      <c r="J45" s="28" t="s">
        <v>164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88"/>
      <c r="V45" s="88"/>
      <c r="W45" s="88"/>
      <c r="X45" s="88"/>
      <c r="Y45" s="88"/>
      <c r="Z45" s="88"/>
      <c r="AA45" s="89"/>
      <c r="AB45" s="137"/>
      <c r="AC45" s="13"/>
    </row>
    <row r="46" spans="1:29" s="4" customFormat="1" ht="12.75">
      <c r="A46" s="1">
        <v>40</v>
      </c>
      <c r="B46" s="28" t="s">
        <v>160</v>
      </c>
      <c r="C46" s="1"/>
      <c r="D46" s="90" t="s">
        <v>115</v>
      </c>
      <c r="E46" s="2" t="s">
        <v>111</v>
      </c>
      <c r="F46" s="2">
        <v>2011</v>
      </c>
      <c r="G46" s="111">
        <v>11375.73</v>
      </c>
      <c r="H46" s="2" t="s">
        <v>161</v>
      </c>
      <c r="I46" s="113" t="s">
        <v>181</v>
      </c>
      <c r="J46" s="28" t="s">
        <v>175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88"/>
      <c r="V46" s="88"/>
      <c r="W46" s="88"/>
      <c r="X46" s="88"/>
      <c r="Y46" s="88"/>
      <c r="Z46" s="88"/>
      <c r="AA46" s="89"/>
      <c r="AB46" s="137"/>
      <c r="AC46" s="13"/>
    </row>
    <row r="47" spans="1:29" s="4" customFormat="1" ht="12.75">
      <c r="A47" s="248" t="s">
        <v>0</v>
      </c>
      <c r="B47" s="248" t="s">
        <v>0</v>
      </c>
      <c r="C47" s="248"/>
      <c r="D47" s="31"/>
      <c r="E47" s="32"/>
      <c r="F47" s="1"/>
      <c r="G47" s="138">
        <f>SUM(G7:G46)</f>
        <v>12982741.209999999</v>
      </c>
      <c r="H47" s="88"/>
      <c r="I47" s="88"/>
      <c r="J47" s="139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9"/>
      <c r="AB47" s="137"/>
      <c r="AC47" s="13"/>
    </row>
    <row r="48" spans="1:29" ht="12.75" customHeight="1">
      <c r="A48" s="249" t="s">
        <v>258</v>
      </c>
      <c r="B48" s="249"/>
      <c r="C48" s="249"/>
      <c r="D48" s="249"/>
      <c r="E48" s="249"/>
      <c r="F48" s="249"/>
      <c r="G48" s="249"/>
      <c r="H48" s="70"/>
      <c r="I48" s="67"/>
      <c r="J48" s="140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141"/>
      <c r="AB48" s="142"/>
      <c r="AC48" s="143"/>
    </row>
    <row r="49" spans="1:29" s="4" customFormat="1" ht="25.5">
      <c r="A49" s="1">
        <v>1</v>
      </c>
      <c r="B49" s="158" t="s">
        <v>259</v>
      </c>
      <c r="C49" s="144"/>
      <c r="D49" s="144" t="s">
        <v>260</v>
      </c>
      <c r="E49" s="90"/>
      <c r="F49" s="47"/>
      <c r="G49" s="112"/>
      <c r="H49" s="28"/>
      <c r="I49" s="88"/>
      <c r="J49" s="28" t="s">
        <v>162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9"/>
      <c r="AB49" s="137"/>
      <c r="AC49" s="13"/>
    </row>
    <row r="50" spans="1:29" s="4" customFormat="1" ht="12.75">
      <c r="A50" s="248" t="s">
        <v>0</v>
      </c>
      <c r="B50" s="248" t="s">
        <v>0</v>
      </c>
      <c r="C50" s="248"/>
      <c r="D50" s="31"/>
      <c r="E50" s="32"/>
      <c r="F50" s="1"/>
      <c r="G50" s="88"/>
      <c r="H50" s="88"/>
      <c r="I50" s="88"/>
      <c r="J50" s="139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9"/>
      <c r="AB50" s="137"/>
      <c r="AC50" s="13"/>
    </row>
    <row r="51" spans="1:29" ht="12.75" customHeight="1">
      <c r="A51" s="249" t="s">
        <v>269</v>
      </c>
      <c r="B51" s="249"/>
      <c r="C51" s="249"/>
      <c r="D51" s="249"/>
      <c r="E51" s="249"/>
      <c r="F51" s="249"/>
      <c r="G51" s="249"/>
      <c r="H51" s="70"/>
      <c r="I51" s="67"/>
      <c r="J51" s="140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141"/>
      <c r="AB51" s="142"/>
      <c r="AC51" s="143"/>
    </row>
    <row r="52" spans="1:29" s="4" customFormat="1" ht="25.5">
      <c r="A52" s="2">
        <v>1</v>
      </c>
      <c r="B52" s="114" t="s">
        <v>267</v>
      </c>
      <c r="C52" s="86" t="s">
        <v>268</v>
      </c>
      <c r="D52" s="86"/>
      <c r="E52" s="86" t="s">
        <v>111</v>
      </c>
      <c r="F52" s="90">
        <v>2011</v>
      </c>
      <c r="G52" s="120">
        <v>107686.5</v>
      </c>
      <c r="H52" s="43" t="s">
        <v>161</v>
      </c>
      <c r="I52" s="88"/>
      <c r="J52" s="139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9"/>
      <c r="AB52" s="137"/>
      <c r="AC52" s="13"/>
    </row>
    <row r="53" spans="1:29" s="4" customFormat="1" ht="12.75">
      <c r="A53" s="248" t="s">
        <v>0</v>
      </c>
      <c r="B53" s="248"/>
      <c r="C53" s="248"/>
      <c r="D53" s="31"/>
      <c r="E53" s="32"/>
      <c r="F53" s="1"/>
      <c r="G53" s="138">
        <f>SUM(G52)</f>
        <v>107686.5</v>
      </c>
      <c r="H53" s="88"/>
      <c r="I53" s="88"/>
      <c r="J53" s="139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137"/>
      <c r="AC53" s="13"/>
    </row>
    <row r="54" spans="1:29" ht="12.75" customHeight="1">
      <c r="A54" s="249" t="s">
        <v>291</v>
      </c>
      <c r="B54" s="249"/>
      <c r="C54" s="249"/>
      <c r="D54" s="249"/>
      <c r="E54" s="249"/>
      <c r="F54" s="249"/>
      <c r="G54" s="249"/>
      <c r="H54" s="70"/>
      <c r="I54" s="67"/>
      <c r="J54" s="140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141"/>
      <c r="AB54" s="142"/>
      <c r="AC54" s="143"/>
    </row>
    <row r="55" spans="1:29" s="4" customFormat="1" ht="89.25">
      <c r="A55" s="2">
        <v>1</v>
      </c>
      <c r="B55" s="114" t="s">
        <v>288</v>
      </c>
      <c r="C55" s="86" t="s">
        <v>289</v>
      </c>
      <c r="D55" s="90" t="s">
        <v>115</v>
      </c>
      <c r="E55" s="90" t="s">
        <v>111</v>
      </c>
      <c r="F55" s="90">
        <v>2011</v>
      </c>
      <c r="G55" s="120">
        <v>2410990.66</v>
      </c>
      <c r="H55" s="43" t="s">
        <v>161</v>
      </c>
      <c r="I55" s="97" t="s">
        <v>292</v>
      </c>
      <c r="J55" s="114" t="s">
        <v>293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137"/>
      <c r="AC55" s="13"/>
    </row>
    <row r="56" spans="1:29" s="4" customFormat="1" ht="51">
      <c r="A56" s="2">
        <v>2</v>
      </c>
      <c r="B56" s="28" t="s">
        <v>290</v>
      </c>
      <c r="C56" s="1" t="s">
        <v>289</v>
      </c>
      <c r="D56" s="2" t="s">
        <v>115</v>
      </c>
      <c r="E56" s="2" t="s">
        <v>111</v>
      </c>
      <c r="F56" s="2">
        <v>2011</v>
      </c>
      <c r="G56" s="108">
        <v>310202.8</v>
      </c>
      <c r="H56" s="43" t="s">
        <v>161</v>
      </c>
      <c r="I56" s="36"/>
      <c r="J56" s="28" t="s">
        <v>294</v>
      </c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137"/>
      <c r="AC56" s="13"/>
    </row>
    <row r="57" spans="1:29" s="4" customFormat="1" ht="12.75">
      <c r="A57" s="1"/>
      <c r="B57" s="248" t="s">
        <v>0</v>
      </c>
      <c r="C57" s="248"/>
      <c r="D57" s="31"/>
      <c r="E57" s="29"/>
      <c r="F57" s="88"/>
      <c r="G57" s="138">
        <f>SUM(G55:G56)</f>
        <v>2721193.46</v>
      </c>
      <c r="H57" s="88"/>
      <c r="I57" s="88"/>
      <c r="J57" s="139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137"/>
      <c r="AC57" s="13"/>
    </row>
    <row r="58" spans="1:29" ht="12.75" customHeight="1">
      <c r="A58" s="249" t="s">
        <v>304</v>
      </c>
      <c r="B58" s="249"/>
      <c r="C58" s="249"/>
      <c r="D58" s="249"/>
      <c r="E58" s="249"/>
      <c r="F58" s="249"/>
      <c r="G58" s="249"/>
      <c r="H58" s="70"/>
      <c r="I58" s="67"/>
      <c r="J58" s="140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141"/>
      <c r="AB58" s="142"/>
      <c r="AC58" s="143"/>
    </row>
    <row r="59" spans="1:29" ht="12.75">
      <c r="A59" s="1">
        <v>1</v>
      </c>
      <c r="B59" s="148" t="s">
        <v>305</v>
      </c>
      <c r="C59" s="2"/>
      <c r="D59" s="27" t="s">
        <v>115</v>
      </c>
      <c r="E59" s="27" t="s">
        <v>111</v>
      </c>
      <c r="F59" s="146" t="s">
        <v>315</v>
      </c>
      <c r="G59" s="147">
        <v>592757.76</v>
      </c>
      <c r="H59" s="2" t="s">
        <v>161</v>
      </c>
      <c r="I59" s="145" t="s">
        <v>320</v>
      </c>
      <c r="J59" s="148" t="s">
        <v>321</v>
      </c>
      <c r="K59" s="144" t="s">
        <v>328</v>
      </c>
      <c r="L59" s="144" t="s">
        <v>334</v>
      </c>
      <c r="M59" s="144" t="s">
        <v>335</v>
      </c>
      <c r="N59" s="144" t="s">
        <v>338</v>
      </c>
      <c r="O59" s="144" t="s">
        <v>339</v>
      </c>
      <c r="P59" s="144" t="s">
        <v>339</v>
      </c>
      <c r="Q59" s="144" t="s">
        <v>339</v>
      </c>
      <c r="R59" s="144" t="s">
        <v>339</v>
      </c>
      <c r="S59" s="144" t="s">
        <v>339</v>
      </c>
      <c r="T59" s="144" t="s">
        <v>339</v>
      </c>
      <c r="U59" s="144"/>
      <c r="V59" s="144"/>
      <c r="W59" s="144"/>
      <c r="X59" s="144"/>
      <c r="Y59" s="144"/>
      <c r="Z59" s="144"/>
      <c r="AA59" s="149"/>
      <c r="AB59" s="142"/>
      <c r="AC59" s="143"/>
    </row>
    <row r="60" spans="1:29" ht="12.75">
      <c r="A60" s="1">
        <v>2</v>
      </c>
      <c r="B60" s="153" t="s">
        <v>306</v>
      </c>
      <c r="C60" s="2"/>
      <c r="D60" s="27" t="s">
        <v>115</v>
      </c>
      <c r="E60" s="27" t="s">
        <v>111</v>
      </c>
      <c r="F60" s="151" t="s">
        <v>315</v>
      </c>
      <c r="G60" s="152">
        <v>26864.4</v>
      </c>
      <c r="H60" s="2" t="s">
        <v>161</v>
      </c>
      <c r="I60" s="150" t="s">
        <v>322</v>
      </c>
      <c r="J60" s="153" t="s">
        <v>323</v>
      </c>
      <c r="K60" s="144" t="s">
        <v>329</v>
      </c>
      <c r="L60" s="144"/>
      <c r="M60" s="144" t="s">
        <v>336</v>
      </c>
      <c r="N60" s="144" t="s">
        <v>338</v>
      </c>
      <c r="O60" s="144" t="s">
        <v>339</v>
      </c>
      <c r="P60" s="144" t="s">
        <v>339</v>
      </c>
      <c r="Q60" s="144" t="s">
        <v>339</v>
      </c>
      <c r="R60" s="144" t="s">
        <v>339</v>
      </c>
      <c r="S60" s="144" t="s">
        <v>339</v>
      </c>
      <c r="T60" s="144" t="s">
        <v>339</v>
      </c>
      <c r="U60" s="144"/>
      <c r="V60" s="144"/>
      <c r="W60" s="144"/>
      <c r="X60" s="144"/>
      <c r="Y60" s="144"/>
      <c r="Z60" s="144"/>
      <c r="AA60" s="149"/>
      <c r="AB60" s="142"/>
      <c r="AC60" s="143"/>
    </row>
    <row r="61" spans="1:29" ht="12.75">
      <c r="A61" s="1">
        <v>3</v>
      </c>
      <c r="B61" s="153" t="s">
        <v>307</v>
      </c>
      <c r="C61" s="2"/>
      <c r="D61" s="27" t="s">
        <v>115</v>
      </c>
      <c r="E61" s="27" t="s">
        <v>111</v>
      </c>
      <c r="F61" s="151" t="s">
        <v>316</v>
      </c>
      <c r="G61" s="152">
        <v>8331.36</v>
      </c>
      <c r="H61" s="2" t="s">
        <v>161</v>
      </c>
      <c r="I61" s="150" t="s">
        <v>324</v>
      </c>
      <c r="J61" s="153" t="s">
        <v>323</v>
      </c>
      <c r="K61" s="144" t="s">
        <v>330</v>
      </c>
      <c r="L61" s="144"/>
      <c r="M61" s="144" t="s">
        <v>337</v>
      </c>
      <c r="N61" s="144" t="s">
        <v>338</v>
      </c>
      <c r="O61" s="144" t="s">
        <v>339</v>
      </c>
      <c r="P61" s="144" t="s">
        <v>339</v>
      </c>
      <c r="Q61" s="144" t="s">
        <v>339</v>
      </c>
      <c r="R61" s="144" t="s">
        <v>339</v>
      </c>
      <c r="S61" s="144" t="s">
        <v>339</v>
      </c>
      <c r="T61" s="144" t="s">
        <v>339</v>
      </c>
      <c r="U61" s="144"/>
      <c r="V61" s="144"/>
      <c r="W61" s="144"/>
      <c r="X61" s="144"/>
      <c r="Y61" s="144"/>
      <c r="Z61" s="144"/>
      <c r="AA61" s="149"/>
      <c r="AB61" s="142"/>
      <c r="AC61" s="143"/>
    </row>
    <row r="62" spans="1:29" ht="12.75">
      <c r="A62" s="1">
        <v>4</v>
      </c>
      <c r="B62" s="153" t="s">
        <v>308</v>
      </c>
      <c r="C62" s="2"/>
      <c r="D62" s="27" t="s">
        <v>115</v>
      </c>
      <c r="E62" s="27" t="s">
        <v>111</v>
      </c>
      <c r="F62" s="151" t="s">
        <v>317</v>
      </c>
      <c r="G62" s="152">
        <v>8514.58</v>
      </c>
      <c r="H62" s="2" t="s">
        <v>161</v>
      </c>
      <c r="I62" s="150" t="s">
        <v>325</v>
      </c>
      <c r="J62" s="153" t="s">
        <v>323</v>
      </c>
      <c r="K62" s="144" t="s">
        <v>331</v>
      </c>
      <c r="L62" s="144"/>
      <c r="M62" s="144"/>
      <c r="N62" s="144" t="s">
        <v>338</v>
      </c>
      <c r="O62" s="144" t="s">
        <v>339</v>
      </c>
      <c r="P62" s="144" t="s">
        <v>339</v>
      </c>
      <c r="Q62" s="144" t="s">
        <v>339</v>
      </c>
      <c r="R62" s="144" t="s">
        <v>339</v>
      </c>
      <c r="S62" s="144" t="s">
        <v>339</v>
      </c>
      <c r="T62" s="144" t="s">
        <v>339</v>
      </c>
      <c r="U62" s="144"/>
      <c r="V62" s="144"/>
      <c r="W62" s="144"/>
      <c r="X62" s="144"/>
      <c r="Y62" s="144"/>
      <c r="Z62" s="144"/>
      <c r="AA62" s="149"/>
      <c r="AB62" s="142"/>
      <c r="AC62" s="143"/>
    </row>
    <row r="63" spans="1:29" ht="12.75">
      <c r="A63" s="1">
        <v>5</v>
      </c>
      <c r="B63" s="153" t="s">
        <v>309</v>
      </c>
      <c r="C63" s="2"/>
      <c r="D63" s="27" t="s">
        <v>115</v>
      </c>
      <c r="E63" s="27" t="s">
        <v>111</v>
      </c>
      <c r="F63" s="151" t="s">
        <v>317</v>
      </c>
      <c r="G63" s="152">
        <v>13143.11</v>
      </c>
      <c r="H63" s="2" t="s">
        <v>161</v>
      </c>
      <c r="I63" s="150" t="s">
        <v>326</v>
      </c>
      <c r="J63" s="153" t="s">
        <v>327</v>
      </c>
      <c r="K63" s="144" t="s">
        <v>332</v>
      </c>
      <c r="L63" s="144"/>
      <c r="M63" s="144"/>
      <c r="N63" s="144" t="s">
        <v>338</v>
      </c>
      <c r="O63" s="144" t="s">
        <v>339</v>
      </c>
      <c r="P63" s="144" t="s">
        <v>339</v>
      </c>
      <c r="Q63" s="144" t="s">
        <v>339</v>
      </c>
      <c r="R63" s="144" t="s">
        <v>339</v>
      </c>
      <c r="S63" s="144" t="s">
        <v>339</v>
      </c>
      <c r="T63" s="144" t="s">
        <v>339</v>
      </c>
      <c r="U63" s="144"/>
      <c r="V63" s="144"/>
      <c r="W63" s="144"/>
      <c r="X63" s="144"/>
      <c r="Y63" s="144"/>
      <c r="Z63" s="144"/>
      <c r="AA63" s="149"/>
      <c r="AB63" s="142"/>
      <c r="AC63" s="143"/>
    </row>
    <row r="64" spans="1:29" ht="12.75">
      <c r="A64" s="1">
        <v>6</v>
      </c>
      <c r="B64" s="153" t="s">
        <v>310</v>
      </c>
      <c r="C64" s="2"/>
      <c r="D64" s="27" t="s">
        <v>115</v>
      </c>
      <c r="E64" s="27" t="s">
        <v>111</v>
      </c>
      <c r="F64" s="151">
        <v>1999</v>
      </c>
      <c r="G64" s="152">
        <v>5029</v>
      </c>
      <c r="H64" s="2" t="s">
        <v>161</v>
      </c>
      <c r="I64" s="150"/>
      <c r="J64" s="153" t="s">
        <v>323</v>
      </c>
      <c r="K64" s="144" t="s">
        <v>333</v>
      </c>
      <c r="L64" s="144"/>
      <c r="M64" s="144"/>
      <c r="N64" s="144" t="s">
        <v>338</v>
      </c>
      <c r="O64" s="144" t="s">
        <v>339</v>
      </c>
      <c r="P64" s="144" t="s">
        <v>339</v>
      </c>
      <c r="Q64" s="144" t="s">
        <v>339</v>
      </c>
      <c r="R64" s="144" t="s">
        <v>339</v>
      </c>
      <c r="S64" s="144" t="s">
        <v>339</v>
      </c>
      <c r="T64" s="144" t="s">
        <v>339</v>
      </c>
      <c r="U64" s="144"/>
      <c r="V64" s="144"/>
      <c r="W64" s="144"/>
      <c r="X64" s="144"/>
      <c r="Y64" s="144"/>
      <c r="Z64" s="144"/>
      <c r="AA64" s="149"/>
      <c r="AB64" s="142"/>
      <c r="AC64" s="143"/>
    </row>
    <row r="65" spans="1:29" ht="12.75">
      <c r="A65" s="1">
        <v>7</v>
      </c>
      <c r="B65" s="153" t="s">
        <v>311</v>
      </c>
      <c r="C65" s="2"/>
      <c r="D65" s="27" t="s">
        <v>115</v>
      </c>
      <c r="E65" s="27" t="s">
        <v>111</v>
      </c>
      <c r="F65" s="151" t="s">
        <v>318</v>
      </c>
      <c r="G65" s="152">
        <v>15097.84</v>
      </c>
      <c r="H65" s="2" t="s">
        <v>161</v>
      </c>
      <c r="I65" s="98"/>
      <c r="J65" s="153" t="s">
        <v>323</v>
      </c>
      <c r="K65" s="144"/>
      <c r="L65" s="144"/>
      <c r="M65" s="144"/>
      <c r="N65" s="144" t="s">
        <v>338</v>
      </c>
      <c r="O65" s="144" t="s">
        <v>339</v>
      </c>
      <c r="P65" s="144" t="s">
        <v>339</v>
      </c>
      <c r="Q65" s="144" t="s">
        <v>339</v>
      </c>
      <c r="R65" s="144" t="s">
        <v>339</v>
      </c>
      <c r="S65" s="144" t="s">
        <v>339</v>
      </c>
      <c r="T65" s="144" t="s">
        <v>339</v>
      </c>
      <c r="U65" s="144"/>
      <c r="V65" s="144"/>
      <c r="W65" s="144"/>
      <c r="X65" s="144"/>
      <c r="Y65" s="144"/>
      <c r="Z65" s="144"/>
      <c r="AA65" s="149"/>
      <c r="AB65" s="142"/>
      <c r="AC65" s="143"/>
    </row>
    <row r="66" spans="1:29" ht="12.75">
      <c r="A66" s="1">
        <v>8</v>
      </c>
      <c r="B66" s="148" t="s">
        <v>312</v>
      </c>
      <c r="C66" s="2"/>
      <c r="D66" s="27" t="s">
        <v>115</v>
      </c>
      <c r="E66" s="27" t="s">
        <v>111</v>
      </c>
      <c r="F66" s="151">
        <v>1988</v>
      </c>
      <c r="G66" s="147">
        <v>1568.94</v>
      </c>
      <c r="H66" s="2" t="s">
        <v>161</v>
      </c>
      <c r="I66" s="98"/>
      <c r="J66" s="148" t="s">
        <v>323</v>
      </c>
      <c r="K66" s="144"/>
      <c r="L66" s="144"/>
      <c r="M66" s="144"/>
      <c r="N66" s="144" t="s">
        <v>338</v>
      </c>
      <c r="O66" s="144" t="s">
        <v>339</v>
      </c>
      <c r="P66" s="144" t="s">
        <v>339</v>
      </c>
      <c r="Q66" s="144" t="s">
        <v>339</v>
      </c>
      <c r="R66" s="144" t="s">
        <v>339</v>
      </c>
      <c r="S66" s="144" t="s">
        <v>339</v>
      </c>
      <c r="T66" s="144" t="s">
        <v>339</v>
      </c>
      <c r="U66" s="144"/>
      <c r="V66" s="144"/>
      <c r="W66" s="144"/>
      <c r="X66" s="144"/>
      <c r="Y66" s="144"/>
      <c r="Z66" s="144"/>
      <c r="AA66" s="149"/>
      <c r="AB66" s="142"/>
      <c r="AC66" s="143"/>
    </row>
    <row r="67" spans="1:29" ht="12.75">
      <c r="A67" s="1">
        <v>9</v>
      </c>
      <c r="B67" s="153" t="s">
        <v>313</v>
      </c>
      <c r="C67" s="2"/>
      <c r="D67" s="27" t="s">
        <v>115</v>
      </c>
      <c r="E67" s="27" t="s">
        <v>111</v>
      </c>
      <c r="F67" s="151" t="s">
        <v>319</v>
      </c>
      <c r="G67" s="152">
        <v>66420.26</v>
      </c>
      <c r="H67" s="2" t="s">
        <v>161</v>
      </c>
      <c r="I67" s="98"/>
      <c r="J67" s="153" t="s">
        <v>323</v>
      </c>
      <c r="K67" s="144"/>
      <c r="L67" s="144"/>
      <c r="M67" s="144"/>
      <c r="N67" s="144" t="s">
        <v>338</v>
      </c>
      <c r="O67" s="144" t="s">
        <v>339</v>
      </c>
      <c r="P67" s="144" t="s">
        <v>339</v>
      </c>
      <c r="Q67" s="144" t="s">
        <v>339</v>
      </c>
      <c r="R67" s="144" t="s">
        <v>339</v>
      </c>
      <c r="S67" s="144" t="s">
        <v>339</v>
      </c>
      <c r="T67" s="144" t="s">
        <v>339</v>
      </c>
      <c r="U67" s="144"/>
      <c r="V67" s="144"/>
      <c r="W67" s="144"/>
      <c r="X67" s="144"/>
      <c r="Y67" s="144"/>
      <c r="Z67" s="144"/>
      <c r="AA67" s="149"/>
      <c r="AB67" s="142"/>
      <c r="AC67" s="143"/>
    </row>
    <row r="68" spans="1:29" ht="12.75">
      <c r="A68" s="1">
        <v>10</v>
      </c>
      <c r="B68" s="153" t="s">
        <v>314</v>
      </c>
      <c r="C68" s="2"/>
      <c r="D68" s="27" t="s">
        <v>115</v>
      </c>
      <c r="E68" s="27" t="s">
        <v>111</v>
      </c>
      <c r="F68" s="151"/>
      <c r="G68" s="152">
        <v>2752.03</v>
      </c>
      <c r="H68" s="2" t="s">
        <v>161</v>
      </c>
      <c r="I68" s="98"/>
      <c r="J68" s="153" t="s">
        <v>323</v>
      </c>
      <c r="K68" s="144"/>
      <c r="L68" s="144"/>
      <c r="M68" s="144"/>
      <c r="N68" s="144" t="s">
        <v>338</v>
      </c>
      <c r="O68" s="144" t="s">
        <v>339</v>
      </c>
      <c r="P68" s="144" t="s">
        <v>339</v>
      </c>
      <c r="Q68" s="144" t="s">
        <v>339</v>
      </c>
      <c r="R68" s="144" t="s">
        <v>339</v>
      </c>
      <c r="S68" s="144" t="s">
        <v>339</v>
      </c>
      <c r="T68" s="144" t="s">
        <v>339</v>
      </c>
      <c r="U68" s="144"/>
      <c r="V68" s="144"/>
      <c r="W68" s="144"/>
      <c r="X68" s="144"/>
      <c r="Y68" s="144"/>
      <c r="Z68" s="144"/>
      <c r="AA68" s="149"/>
      <c r="AB68" s="142"/>
      <c r="AC68" s="143"/>
    </row>
    <row r="69" spans="1:29" s="4" customFormat="1" ht="14.25" customHeight="1">
      <c r="A69" s="248" t="s">
        <v>24</v>
      </c>
      <c r="B69" s="248"/>
      <c r="C69" s="248"/>
      <c r="D69" s="31"/>
      <c r="E69" s="32"/>
      <c r="F69" s="1"/>
      <c r="G69" s="138">
        <f>SUM(G59:G68)</f>
        <v>740479.2799999999</v>
      </c>
      <c r="H69" s="88"/>
      <c r="I69" s="88"/>
      <c r="J69" s="139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137"/>
      <c r="AC69" s="13"/>
    </row>
    <row r="70" spans="1:29" s="4" customFormat="1" ht="15" customHeight="1">
      <c r="A70" s="253" t="s">
        <v>363</v>
      </c>
      <c r="B70" s="253"/>
      <c r="C70" s="253"/>
      <c r="D70" s="253"/>
      <c r="E70" s="253"/>
      <c r="F70" s="253"/>
      <c r="G70" s="253"/>
      <c r="H70" s="75"/>
      <c r="I70" s="67"/>
      <c r="J70" s="140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141"/>
      <c r="AB70" s="137"/>
      <c r="AC70" s="13"/>
    </row>
    <row r="71" spans="1:29" ht="25.5">
      <c r="A71" s="1">
        <v>1</v>
      </c>
      <c r="B71" s="114" t="s">
        <v>364</v>
      </c>
      <c r="C71" s="86" t="s">
        <v>365</v>
      </c>
      <c r="D71" s="90" t="s">
        <v>366</v>
      </c>
      <c r="E71" s="90" t="s">
        <v>366</v>
      </c>
      <c r="F71" s="86">
        <v>1956</v>
      </c>
      <c r="G71" s="120">
        <v>416358.68</v>
      </c>
      <c r="H71" s="2" t="s">
        <v>161</v>
      </c>
      <c r="I71" s="96" t="s">
        <v>373</v>
      </c>
      <c r="J71" s="114" t="s">
        <v>374</v>
      </c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9"/>
      <c r="AB71" s="142"/>
      <c r="AC71" s="143"/>
    </row>
    <row r="72" spans="1:29" ht="25.5">
      <c r="A72" s="1">
        <v>2</v>
      </c>
      <c r="B72" s="28" t="s">
        <v>367</v>
      </c>
      <c r="C72" s="1" t="s">
        <v>368</v>
      </c>
      <c r="D72" s="2" t="s">
        <v>366</v>
      </c>
      <c r="E72" s="2" t="s">
        <v>362</v>
      </c>
      <c r="F72" s="1">
        <v>2002</v>
      </c>
      <c r="G72" s="108">
        <v>48892.43</v>
      </c>
      <c r="H72" s="2" t="s">
        <v>161</v>
      </c>
      <c r="I72" s="1" t="s">
        <v>375</v>
      </c>
      <c r="J72" s="28" t="s">
        <v>374</v>
      </c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9"/>
      <c r="AB72" s="142"/>
      <c r="AC72" s="143"/>
    </row>
    <row r="73" spans="1:29" ht="25.5">
      <c r="A73" s="1">
        <v>3</v>
      </c>
      <c r="B73" s="28" t="s">
        <v>369</v>
      </c>
      <c r="C73" s="1" t="s">
        <v>370</v>
      </c>
      <c r="D73" s="2" t="s">
        <v>366</v>
      </c>
      <c r="E73" s="2" t="s">
        <v>362</v>
      </c>
      <c r="F73" s="1">
        <v>2004</v>
      </c>
      <c r="G73" s="108">
        <v>18377.13</v>
      </c>
      <c r="H73" s="2" t="s">
        <v>161</v>
      </c>
      <c r="I73" s="1" t="s">
        <v>375</v>
      </c>
      <c r="J73" s="28" t="s">
        <v>374</v>
      </c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9"/>
      <c r="AB73" s="142"/>
      <c r="AC73" s="143"/>
    </row>
    <row r="74" spans="1:29" ht="25.5">
      <c r="A74" s="1">
        <v>4</v>
      </c>
      <c r="B74" s="28" t="s">
        <v>371</v>
      </c>
      <c r="C74" s="1" t="s">
        <v>372</v>
      </c>
      <c r="D74" s="2" t="s">
        <v>366</v>
      </c>
      <c r="E74" s="2" t="s">
        <v>362</v>
      </c>
      <c r="F74" s="1">
        <v>2007</v>
      </c>
      <c r="G74" s="108">
        <v>11903.21</v>
      </c>
      <c r="H74" s="2" t="s">
        <v>161</v>
      </c>
      <c r="I74" s="1" t="s">
        <v>375</v>
      </c>
      <c r="J74" s="28" t="s">
        <v>374</v>
      </c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9"/>
      <c r="AB74" s="142"/>
      <c r="AC74" s="143"/>
    </row>
    <row r="75" spans="1:29" s="4" customFormat="1" ht="18" customHeight="1">
      <c r="A75" s="248" t="s">
        <v>24</v>
      </c>
      <c r="B75" s="248"/>
      <c r="C75" s="248"/>
      <c r="D75" s="31"/>
      <c r="E75" s="32"/>
      <c r="F75" s="1"/>
      <c r="G75" s="138">
        <f>SUM(G71:G74)</f>
        <v>495531.45</v>
      </c>
      <c r="H75" s="88"/>
      <c r="I75" s="88"/>
      <c r="J75" s="139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137"/>
      <c r="AC75" s="13"/>
    </row>
    <row r="76" spans="1:29" s="4" customFormat="1" ht="14.25" customHeight="1">
      <c r="A76" s="251" t="s">
        <v>399</v>
      </c>
      <c r="B76" s="251"/>
      <c r="C76" s="251"/>
      <c r="D76" s="251"/>
      <c r="E76" s="251"/>
      <c r="F76" s="251"/>
      <c r="G76" s="251"/>
      <c r="H76" s="76"/>
      <c r="I76" s="67"/>
      <c r="J76" s="140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141"/>
      <c r="AB76" s="137"/>
      <c r="AC76" s="13"/>
    </row>
    <row r="77" spans="1:29" ht="114.75">
      <c r="A77" s="1">
        <v>1</v>
      </c>
      <c r="B77" s="114" t="s">
        <v>398</v>
      </c>
      <c r="C77" s="86" t="s">
        <v>396</v>
      </c>
      <c r="D77" s="90" t="s">
        <v>366</v>
      </c>
      <c r="E77" s="90" t="s">
        <v>362</v>
      </c>
      <c r="F77" s="90">
        <v>1951</v>
      </c>
      <c r="G77" s="121">
        <v>225827.04</v>
      </c>
      <c r="H77" s="2" t="s">
        <v>161</v>
      </c>
      <c r="I77" s="97" t="s">
        <v>400</v>
      </c>
      <c r="J77" s="114" t="s">
        <v>401</v>
      </c>
      <c r="K77" s="114" t="s">
        <v>403</v>
      </c>
      <c r="L77" s="114" t="s">
        <v>404</v>
      </c>
      <c r="M77" s="114" t="s">
        <v>405</v>
      </c>
      <c r="N77" s="114" t="s">
        <v>354</v>
      </c>
      <c r="O77" s="114" t="s">
        <v>406</v>
      </c>
      <c r="P77" s="114" t="s">
        <v>406</v>
      </c>
      <c r="Q77" s="114" t="s">
        <v>406</v>
      </c>
      <c r="R77" s="114" t="s">
        <v>406</v>
      </c>
      <c r="S77" s="114" t="s">
        <v>354</v>
      </c>
      <c r="T77" s="114" t="s">
        <v>406</v>
      </c>
      <c r="U77" s="156">
        <v>452</v>
      </c>
      <c r="V77" s="156">
        <v>607.09</v>
      </c>
      <c r="W77" s="156">
        <v>2512</v>
      </c>
      <c r="X77" s="156">
        <v>2</v>
      </c>
      <c r="Y77" s="156" t="s">
        <v>411</v>
      </c>
      <c r="Z77" s="156" t="s">
        <v>366</v>
      </c>
      <c r="AA77" s="156" t="s">
        <v>362</v>
      </c>
      <c r="AB77" s="142"/>
      <c r="AC77" s="143"/>
    </row>
    <row r="78" spans="1:29" ht="89.25">
      <c r="A78" s="1">
        <v>2</v>
      </c>
      <c r="B78" s="28" t="s">
        <v>397</v>
      </c>
      <c r="C78" s="86" t="s">
        <v>396</v>
      </c>
      <c r="D78" s="2" t="s">
        <v>366</v>
      </c>
      <c r="E78" s="2" t="s">
        <v>362</v>
      </c>
      <c r="F78" s="2">
        <v>1870</v>
      </c>
      <c r="G78" s="111">
        <v>214022.32</v>
      </c>
      <c r="H78" s="2" t="s">
        <v>161</v>
      </c>
      <c r="I78" s="97" t="s">
        <v>402</v>
      </c>
      <c r="J78" s="114" t="s">
        <v>401</v>
      </c>
      <c r="K78" s="28" t="s">
        <v>407</v>
      </c>
      <c r="L78" s="28" t="s">
        <v>198</v>
      </c>
      <c r="M78" s="28" t="s">
        <v>408</v>
      </c>
      <c r="N78" s="28" t="s">
        <v>409</v>
      </c>
      <c r="O78" s="28" t="s">
        <v>410</v>
      </c>
      <c r="P78" s="28" t="s">
        <v>406</v>
      </c>
      <c r="Q78" s="28" t="s">
        <v>406</v>
      </c>
      <c r="R78" s="28" t="s">
        <v>406</v>
      </c>
      <c r="S78" s="28" t="s">
        <v>406</v>
      </c>
      <c r="T78" s="28" t="s">
        <v>406</v>
      </c>
      <c r="U78" s="139">
        <v>153.52</v>
      </c>
      <c r="V78" s="139">
        <v>121.62</v>
      </c>
      <c r="W78" s="139"/>
      <c r="X78" s="139">
        <v>1</v>
      </c>
      <c r="Y78" s="139" t="s">
        <v>362</v>
      </c>
      <c r="Z78" s="139" t="s">
        <v>366</v>
      </c>
      <c r="AA78" s="139" t="s">
        <v>362</v>
      </c>
      <c r="AB78" s="142"/>
      <c r="AC78" s="143"/>
    </row>
    <row r="79" spans="1:29" s="4" customFormat="1" ht="12.75">
      <c r="A79" s="252" t="s">
        <v>24</v>
      </c>
      <c r="B79" s="252"/>
      <c r="C79" s="252"/>
      <c r="D79" s="33"/>
      <c r="E79" s="40"/>
      <c r="F79" s="41"/>
      <c r="G79" s="138">
        <f>SUM(G77:G78)</f>
        <v>439849.36</v>
      </c>
      <c r="H79" s="88"/>
      <c r="I79" s="88"/>
      <c r="J79" s="139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9"/>
      <c r="AB79" s="137"/>
      <c r="AC79" s="13"/>
    </row>
    <row r="80" spans="1:29" s="4" customFormat="1" ht="12.75" customHeight="1">
      <c r="A80" s="249" t="s">
        <v>420</v>
      </c>
      <c r="B80" s="249"/>
      <c r="C80" s="249"/>
      <c r="D80" s="249"/>
      <c r="E80" s="249"/>
      <c r="F80" s="249"/>
      <c r="G80" s="249"/>
      <c r="H80" s="70"/>
      <c r="I80" s="67"/>
      <c r="J80" s="140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141"/>
      <c r="AB80" s="137"/>
      <c r="AC80" s="13"/>
    </row>
    <row r="81" spans="1:29" ht="114.75">
      <c r="A81" s="1">
        <v>1</v>
      </c>
      <c r="B81" s="114" t="s">
        <v>421</v>
      </c>
      <c r="C81" s="86" t="s">
        <v>422</v>
      </c>
      <c r="D81" s="90" t="s">
        <v>115</v>
      </c>
      <c r="E81" s="90" t="s">
        <v>111</v>
      </c>
      <c r="F81" s="86">
        <v>2004</v>
      </c>
      <c r="G81" s="120">
        <v>3658986.32</v>
      </c>
      <c r="H81" s="2" t="s">
        <v>161</v>
      </c>
      <c r="I81" s="97" t="s">
        <v>423</v>
      </c>
      <c r="J81" s="114" t="s">
        <v>424</v>
      </c>
      <c r="K81" s="86" t="s">
        <v>425</v>
      </c>
      <c r="L81" s="86" t="s">
        <v>426</v>
      </c>
      <c r="M81" s="86" t="s">
        <v>427</v>
      </c>
      <c r="N81" s="86" t="s">
        <v>111</v>
      </c>
      <c r="O81" s="86" t="s">
        <v>428</v>
      </c>
      <c r="P81" s="86" t="s">
        <v>429</v>
      </c>
      <c r="Q81" s="86" t="s">
        <v>429</v>
      </c>
      <c r="R81" s="86" t="s">
        <v>429</v>
      </c>
      <c r="S81" s="86" t="s">
        <v>429</v>
      </c>
      <c r="T81" s="86" t="s">
        <v>429</v>
      </c>
      <c r="U81" s="135">
        <v>1935</v>
      </c>
      <c r="V81" s="135">
        <v>2370.96</v>
      </c>
      <c r="W81" s="135"/>
      <c r="X81" s="102">
        <v>2</v>
      </c>
      <c r="Y81" s="135" t="s">
        <v>111</v>
      </c>
      <c r="Z81" s="135" t="s">
        <v>115</v>
      </c>
      <c r="AA81" s="135" t="s">
        <v>115</v>
      </c>
      <c r="AB81" s="142"/>
      <c r="AC81" s="143"/>
    </row>
    <row r="82" spans="1:29" s="4" customFormat="1" ht="12.75">
      <c r="A82" s="1"/>
      <c r="B82" s="248" t="s">
        <v>0</v>
      </c>
      <c r="C82" s="248"/>
      <c r="D82" s="31"/>
      <c r="E82" s="32"/>
      <c r="F82" s="1"/>
      <c r="G82" s="138">
        <f>SUM(G81)</f>
        <v>3658986.32</v>
      </c>
      <c r="H82" s="88"/>
      <c r="I82" s="88"/>
      <c r="J82" s="139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9"/>
      <c r="AB82" s="137"/>
      <c r="AC82" s="13"/>
    </row>
    <row r="83" spans="1:29" s="4" customFormat="1" ht="12.75">
      <c r="A83" s="249" t="s">
        <v>443</v>
      </c>
      <c r="B83" s="249"/>
      <c r="C83" s="249"/>
      <c r="D83" s="249"/>
      <c r="E83" s="249"/>
      <c r="F83" s="249"/>
      <c r="G83" s="249"/>
      <c r="H83" s="70"/>
      <c r="I83" s="67"/>
      <c r="J83" s="140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141"/>
      <c r="AB83" s="137"/>
      <c r="AC83" s="13"/>
    </row>
    <row r="84" spans="1:29" ht="25.5">
      <c r="A84" s="1">
        <v>1</v>
      </c>
      <c r="B84" s="114" t="s">
        <v>442</v>
      </c>
      <c r="C84" s="86" t="s">
        <v>439</v>
      </c>
      <c r="D84" s="90" t="s">
        <v>115</v>
      </c>
      <c r="E84" s="90" t="s">
        <v>115</v>
      </c>
      <c r="F84" s="86">
        <v>1906</v>
      </c>
      <c r="G84" s="120">
        <v>159224.01</v>
      </c>
      <c r="H84" s="2" t="s">
        <v>161</v>
      </c>
      <c r="I84" s="97" t="s">
        <v>444</v>
      </c>
      <c r="J84" s="114" t="s">
        <v>445</v>
      </c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9"/>
      <c r="AB84" s="142"/>
      <c r="AC84" s="143"/>
    </row>
    <row r="85" spans="1:29" s="4" customFormat="1" ht="19.5" customHeight="1">
      <c r="A85" s="1"/>
      <c r="B85" s="248" t="s">
        <v>0</v>
      </c>
      <c r="C85" s="248"/>
      <c r="D85" s="31"/>
      <c r="E85" s="32"/>
      <c r="F85" s="1"/>
      <c r="G85" s="138">
        <f>SUM(G84)</f>
        <v>159224.01</v>
      </c>
      <c r="H85" s="88"/>
      <c r="I85" s="88"/>
      <c r="J85" s="139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9"/>
      <c r="AB85" s="137"/>
      <c r="AC85" s="13"/>
    </row>
    <row r="86" spans="1:29" s="4" customFormat="1" ht="14.25" customHeight="1">
      <c r="A86" s="249" t="s">
        <v>452</v>
      </c>
      <c r="B86" s="249"/>
      <c r="C86" s="249"/>
      <c r="D86" s="249"/>
      <c r="E86" s="249"/>
      <c r="F86" s="249"/>
      <c r="G86" s="249"/>
      <c r="H86" s="70"/>
      <c r="I86" s="67"/>
      <c r="J86" s="140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141"/>
      <c r="AB86" s="137"/>
      <c r="AC86" s="13"/>
    </row>
    <row r="87" spans="1:29" ht="51">
      <c r="A87" s="1">
        <v>1</v>
      </c>
      <c r="B87" s="116" t="s">
        <v>448</v>
      </c>
      <c r="C87" s="115" t="s">
        <v>449</v>
      </c>
      <c r="D87" s="122" t="s">
        <v>366</v>
      </c>
      <c r="E87" s="123" t="s">
        <v>362</v>
      </c>
      <c r="F87" s="115">
        <v>1986</v>
      </c>
      <c r="G87" s="126">
        <v>564482.58</v>
      </c>
      <c r="H87" s="2" t="s">
        <v>161</v>
      </c>
      <c r="I87" s="103" t="s">
        <v>453</v>
      </c>
      <c r="J87" s="116" t="s">
        <v>323</v>
      </c>
      <c r="K87" s="115" t="s">
        <v>455</v>
      </c>
      <c r="L87" s="115" t="s">
        <v>456</v>
      </c>
      <c r="M87" s="115" t="s">
        <v>457</v>
      </c>
      <c r="N87" s="115" t="s">
        <v>458</v>
      </c>
      <c r="O87" s="115" t="s">
        <v>406</v>
      </c>
      <c r="P87" s="115" t="s">
        <v>406</v>
      </c>
      <c r="Q87" s="115" t="s">
        <v>406</v>
      </c>
      <c r="R87" s="115" t="s">
        <v>406</v>
      </c>
      <c r="S87" s="115" t="s">
        <v>406</v>
      </c>
      <c r="T87" s="115" t="s">
        <v>406</v>
      </c>
      <c r="U87" s="144"/>
      <c r="V87" s="144"/>
      <c r="W87" s="144"/>
      <c r="X87" s="144"/>
      <c r="Y87" s="144"/>
      <c r="Z87" s="144"/>
      <c r="AA87" s="149"/>
      <c r="AB87" s="142"/>
      <c r="AC87" s="143"/>
    </row>
    <row r="88" spans="1:29" ht="38.25">
      <c r="A88" s="1">
        <v>2</v>
      </c>
      <c r="B88" s="118" t="s">
        <v>450</v>
      </c>
      <c r="C88" s="117" t="s">
        <v>451</v>
      </c>
      <c r="D88" s="124" t="s">
        <v>366</v>
      </c>
      <c r="E88" s="125" t="s">
        <v>362</v>
      </c>
      <c r="F88" s="117">
        <v>1999</v>
      </c>
      <c r="G88" s="127">
        <v>4998.22</v>
      </c>
      <c r="H88" s="2" t="s">
        <v>161</v>
      </c>
      <c r="I88" s="98" t="s">
        <v>454</v>
      </c>
      <c r="J88" s="118" t="s">
        <v>323</v>
      </c>
      <c r="K88" s="117"/>
      <c r="L88" s="117" t="s">
        <v>459</v>
      </c>
      <c r="M88" s="117" t="s">
        <v>460</v>
      </c>
      <c r="N88" s="117"/>
      <c r="O88" s="117"/>
      <c r="P88" s="115" t="s">
        <v>406</v>
      </c>
      <c r="Q88" s="115" t="s">
        <v>406</v>
      </c>
      <c r="R88" s="115" t="s">
        <v>406</v>
      </c>
      <c r="S88" s="115" t="s">
        <v>406</v>
      </c>
      <c r="T88" s="115" t="s">
        <v>406</v>
      </c>
      <c r="U88" s="144"/>
      <c r="V88" s="144"/>
      <c r="W88" s="144"/>
      <c r="X88" s="144"/>
      <c r="Y88" s="144"/>
      <c r="Z88" s="144"/>
      <c r="AA88" s="149"/>
      <c r="AB88" s="142"/>
      <c r="AC88" s="143"/>
    </row>
    <row r="89" spans="1:29" s="4" customFormat="1" ht="18" customHeight="1" thickBot="1">
      <c r="A89" s="248" t="s">
        <v>24</v>
      </c>
      <c r="B89" s="248"/>
      <c r="C89" s="248"/>
      <c r="D89" s="31"/>
      <c r="E89" s="39"/>
      <c r="F89" s="38"/>
      <c r="G89" s="154">
        <f>SUM(G87:G88)</f>
        <v>569480.7999999999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9"/>
      <c r="AB89" s="137"/>
      <c r="AC89" s="13"/>
    </row>
    <row r="90" spans="1:29" s="4" customFormat="1" ht="13.5" thickBot="1">
      <c r="A90" s="128"/>
      <c r="B90" s="157"/>
      <c r="E90" s="254" t="s">
        <v>83</v>
      </c>
      <c r="F90" s="255"/>
      <c r="G90" s="155">
        <f>G89+G85+G82+G79+G75+G69+G57+G53+G47</f>
        <v>21875172.39</v>
      </c>
      <c r="H90" s="128"/>
      <c r="I90" s="128"/>
      <c r="AB90" s="137"/>
      <c r="AC90" s="13"/>
    </row>
    <row r="91" spans="1:29" s="4" customFormat="1" ht="12.75">
      <c r="A91" s="128"/>
      <c r="B91" s="157"/>
      <c r="C91" s="129"/>
      <c r="D91" s="132"/>
      <c r="E91" s="133"/>
      <c r="F91" s="128"/>
      <c r="G91" s="128"/>
      <c r="H91" s="128"/>
      <c r="I91" s="128"/>
      <c r="AB91" s="137"/>
      <c r="AC91" s="13"/>
    </row>
    <row r="92" spans="1:29" s="4" customFormat="1" ht="12.75">
      <c r="A92" s="128"/>
      <c r="B92" s="157"/>
      <c r="C92" s="129"/>
      <c r="D92" s="132"/>
      <c r="E92" s="133"/>
      <c r="F92" s="128"/>
      <c r="G92" s="128"/>
      <c r="H92" s="128"/>
      <c r="I92" s="128"/>
      <c r="AB92" s="137"/>
      <c r="AC92" s="13"/>
    </row>
    <row r="93" spans="1:29" s="4" customFormat="1" ht="12.75">
      <c r="A93" s="128"/>
      <c r="B93" s="157"/>
      <c r="C93" s="129"/>
      <c r="D93" s="132"/>
      <c r="E93" s="133"/>
      <c r="F93" s="128"/>
      <c r="G93" s="128"/>
      <c r="H93" s="128"/>
      <c r="I93" s="128"/>
      <c r="AB93" s="137"/>
      <c r="AC93" s="13"/>
    </row>
    <row r="94" spans="28:29" ht="12.75" customHeight="1">
      <c r="AB94" s="142"/>
      <c r="AC94" s="143"/>
    </row>
    <row r="95" spans="1:29" s="4" customFormat="1" ht="12.75">
      <c r="A95" s="128"/>
      <c r="B95" s="157"/>
      <c r="C95" s="129"/>
      <c r="D95" s="132"/>
      <c r="E95" s="133"/>
      <c r="F95" s="128"/>
      <c r="G95" s="128"/>
      <c r="H95" s="128"/>
      <c r="I95" s="128"/>
      <c r="AB95" s="137"/>
      <c r="AC95" s="13"/>
    </row>
    <row r="96" spans="1:29" s="4" customFormat="1" ht="12.75">
      <c r="A96" s="128"/>
      <c r="B96" s="157"/>
      <c r="C96" s="129"/>
      <c r="D96" s="132"/>
      <c r="E96" s="133"/>
      <c r="F96" s="128"/>
      <c r="G96" s="128"/>
      <c r="H96" s="128"/>
      <c r="I96" s="128"/>
      <c r="AB96" s="137"/>
      <c r="AC96" s="13"/>
    </row>
    <row r="97" spans="28:29" ht="12.75">
      <c r="AB97" s="142"/>
      <c r="AC97" s="143"/>
    </row>
    <row r="98" spans="28:29" ht="21.75" customHeight="1">
      <c r="AB98" s="142"/>
      <c r="AC98" s="143"/>
    </row>
    <row r="99" spans="28:29" ht="12.75">
      <c r="AB99" s="142"/>
      <c r="AC99" s="143"/>
    </row>
    <row r="100" spans="28:29" ht="12.75">
      <c r="AB100" s="142"/>
      <c r="AC100" s="143"/>
    </row>
    <row r="101" spans="28:29" ht="12.75">
      <c r="AB101" s="142"/>
      <c r="AC101" s="143"/>
    </row>
    <row r="102" spans="28:29" ht="12.75">
      <c r="AB102" s="142"/>
      <c r="AC102" s="143"/>
    </row>
    <row r="103" spans="28:29" ht="12.75">
      <c r="AB103" s="142"/>
      <c r="AC103" s="143"/>
    </row>
    <row r="104" spans="28:29" ht="12.75">
      <c r="AB104" s="142"/>
      <c r="AC104" s="143"/>
    </row>
    <row r="105" spans="28:29" ht="12.75">
      <c r="AB105" s="142"/>
      <c r="AC105" s="143"/>
    </row>
    <row r="106" spans="28:29" ht="12.75">
      <c r="AB106" s="142"/>
      <c r="AC106" s="143"/>
    </row>
    <row r="107" spans="28:29" ht="12.75">
      <c r="AB107" s="142"/>
      <c r="AC107" s="143"/>
    </row>
    <row r="108" spans="28:29" ht="12.75">
      <c r="AB108" s="142"/>
      <c r="AC108" s="143"/>
    </row>
    <row r="109" spans="28:29" ht="12.75">
      <c r="AB109" s="142"/>
      <c r="AC109" s="143"/>
    </row>
    <row r="110" spans="28:29" ht="12.75">
      <c r="AB110" s="142"/>
      <c r="AC110" s="143"/>
    </row>
    <row r="111" spans="28:29" ht="12.75">
      <c r="AB111" s="142"/>
      <c r="AC111" s="143"/>
    </row>
    <row r="112" spans="28:29" ht="12.75">
      <c r="AB112" s="142"/>
      <c r="AC112" s="143"/>
    </row>
    <row r="113" spans="28:29" ht="12.75">
      <c r="AB113" s="142"/>
      <c r="AC113" s="143"/>
    </row>
    <row r="114" spans="28:29" ht="12.75">
      <c r="AB114" s="142"/>
      <c r="AC114" s="143"/>
    </row>
    <row r="115" spans="28:29" ht="12.75">
      <c r="AB115" s="142"/>
      <c r="AC115" s="143"/>
    </row>
    <row r="116" spans="28:29" ht="12.75">
      <c r="AB116" s="142"/>
      <c r="AC116" s="143"/>
    </row>
    <row r="117" spans="28:29" ht="12.75">
      <c r="AB117" s="142"/>
      <c r="AC117" s="143"/>
    </row>
    <row r="118" spans="28:29" ht="12.75">
      <c r="AB118" s="142"/>
      <c r="AC118" s="143"/>
    </row>
    <row r="119" spans="28:29" ht="12.75">
      <c r="AB119" s="142"/>
      <c r="AC119" s="143"/>
    </row>
    <row r="120" spans="28:29" ht="12.75">
      <c r="AB120" s="142"/>
      <c r="AC120" s="143"/>
    </row>
    <row r="121" spans="28:29" ht="12.75">
      <c r="AB121" s="142"/>
      <c r="AC121" s="143"/>
    </row>
    <row r="122" spans="28:29" ht="12.75">
      <c r="AB122" s="142"/>
      <c r="AC122" s="143"/>
    </row>
    <row r="123" spans="28:29" ht="12.75">
      <c r="AB123" s="142"/>
      <c r="AC123" s="143"/>
    </row>
    <row r="124" spans="28:29" ht="12.75">
      <c r="AB124" s="142"/>
      <c r="AC124" s="143"/>
    </row>
    <row r="125" spans="28:29" ht="12.75">
      <c r="AB125" s="142"/>
      <c r="AC125" s="143"/>
    </row>
    <row r="126" spans="28:29" ht="12.75">
      <c r="AB126" s="142"/>
      <c r="AC126" s="143"/>
    </row>
    <row r="127" spans="28:29" ht="12.75">
      <c r="AB127" s="142"/>
      <c r="AC127" s="143"/>
    </row>
    <row r="128" spans="28:29" ht="12.75">
      <c r="AB128" s="142"/>
      <c r="AC128" s="143"/>
    </row>
    <row r="129" spans="28:29" ht="12.75">
      <c r="AB129" s="142"/>
      <c r="AC129" s="143"/>
    </row>
  </sheetData>
  <sheetProtection/>
  <mergeCells count="41">
    <mergeCell ref="K4:M4"/>
    <mergeCell ref="N4:N5"/>
    <mergeCell ref="O4:T4"/>
    <mergeCell ref="U4:U5"/>
    <mergeCell ref="A70:G70"/>
    <mergeCell ref="H4:H5"/>
    <mergeCell ref="E90:F90"/>
    <mergeCell ref="A69:C69"/>
    <mergeCell ref="E4:E5"/>
    <mergeCell ref="A86:G86"/>
    <mergeCell ref="A83:G83"/>
    <mergeCell ref="Y4:Y5"/>
    <mergeCell ref="Z4:Z5"/>
    <mergeCell ref="AA4:AA5"/>
    <mergeCell ref="A89:C89"/>
    <mergeCell ref="A50:C50"/>
    <mergeCell ref="A48:G48"/>
    <mergeCell ref="A53:C53"/>
    <mergeCell ref="A76:G76"/>
    <mergeCell ref="A75:C75"/>
    <mergeCell ref="A80:G80"/>
    <mergeCell ref="G4:G5"/>
    <mergeCell ref="F4:F5"/>
    <mergeCell ref="A51:G51"/>
    <mergeCell ref="A54:G54"/>
    <mergeCell ref="B57:C57"/>
    <mergeCell ref="X4:X5"/>
    <mergeCell ref="V4:V5"/>
    <mergeCell ref="W4:W5"/>
    <mergeCell ref="I4:I5"/>
    <mergeCell ref="J4:J5"/>
    <mergeCell ref="B4:B5"/>
    <mergeCell ref="C4:C5"/>
    <mergeCell ref="D4:D5"/>
    <mergeCell ref="B85:C85"/>
    <mergeCell ref="B82:C82"/>
    <mergeCell ref="A4:A5"/>
    <mergeCell ref="A6:E6"/>
    <mergeCell ref="A47:C47"/>
    <mergeCell ref="A79:C79"/>
    <mergeCell ref="A58:G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2"/>
  <headerFooter alignWithMargins="0">
    <oddFooter>&amp;CStrona &amp;P z &amp;N</oddFooter>
  </headerFooter>
  <rowBreaks count="2" manualBreakCount="2">
    <brk id="53" max="9" man="1"/>
    <brk id="7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6"/>
  <sheetViews>
    <sheetView view="pageBreakPreview" zoomScale="75" zoomScaleNormal="110" zoomScaleSheetLayoutView="75" zoomScalePageLayoutView="0" workbookViewId="0" topLeftCell="A112">
      <selection activeCell="D136" sqref="D136"/>
    </sheetView>
  </sheetViews>
  <sheetFormatPr defaultColWidth="9.140625" defaultRowHeight="12.75"/>
  <cols>
    <col min="1" max="1" width="5.57421875" style="128" customWidth="1"/>
    <col min="2" max="2" width="47.57421875" style="107" customWidth="1"/>
    <col min="3" max="3" width="15.421875" style="129" customWidth="1"/>
    <col min="4" max="4" width="18.421875" style="132" customWidth="1"/>
    <col min="5" max="5" width="12.140625" style="128" bestFit="1" customWidth="1"/>
    <col min="6" max="6" width="11.140625" style="128" customWidth="1"/>
    <col min="7" max="16384" width="9.140625" style="128" customWidth="1"/>
  </cols>
  <sheetData>
    <row r="1" spans="1:4" ht="12.75">
      <c r="A1" s="131" t="s">
        <v>214</v>
      </c>
      <c r="D1" s="160"/>
    </row>
    <row r="3" spans="1:4" ht="12.75">
      <c r="A3" s="257" t="s">
        <v>3</v>
      </c>
      <c r="B3" s="257"/>
      <c r="C3" s="257"/>
      <c r="D3" s="257"/>
    </row>
    <row r="4" spans="1:4" ht="25.5">
      <c r="A4" s="3" t="s">
        <v>26</v>
      </c>
      <c r="B4" s="3" t="s">
        <v>34</v>
      </c>
      <c r="C4" s="3" t="s">
        <v>35</v>
      </c>
      <c r="D4" s="50" t="s">
        <v>36</v>
      </c>
    </row>
    <row r="5" spans="1:4" ht="12.75" customHeight="1">
      <c r="A5" s="258" t="s">
        <v>113</v>
      </c>
      <c r="B5" s="259"/>
      <c r="C5" s="259"/>
      <c r="D5" s="260"/>
    </row>
    <row r="6" spans="1:4" s="4" customFormat="1" ht="12.75">
      <c r="A6" s="2">
        <v>1</v>
      </c>
      <c r="B6" s="1" t="s">
        <v>204</v>
      </c>
      <c r="C6" s="1">
        <v>2009</v>
      </c>
      <c r="D6" s="172">
        <v>3904</v>
      </c>
    </row>
    <row r="7" spans="1:4" s="4" customFormat="1" ht="12.75">
      <c r="A7" s="2">
        <v>2</v>
      </c>
      <c r="B7" s="1" t="s">
        <v>204</v>
      </c>
      <c r="C7" s="1">
        <v>2011</v>
      </c>
      <c r="D7" s="172">
        <v>1353</v>
      </c>
    </row>
    <row r="8" spans="1:4" s="4" customFormat="1" ht="12.75">
      <c r="A8" s="2">
        <v>3</v>
      </c>
      <c r="B8" s="1" t="s">
        <v>205</v>
      </c>
      <c r="C8" s="1">
        <v>2008</v>
      </c>
      <c r="D8" s="172">
        <v>4953.2</v>
      </c>
    </row>
    <row r="9" spans="1:4" s="4" customFormat="1" ht="12.75">
      <c r="A9" s="2">
        <v>4</v>
      </c>
      <c r="B9" s="1" t="s">
        <v>206</v>
      </c>
      <c r="C9" s="1">
        <v>2009</v>
      </c>
      <c r="D9" s="172">
        <v>2871.82</v>
      </c>
    </row>
    <row r="10" spans="1:4" s="4" customFormat="1" ht="12.75">
      <c r="A10" s="2">
        <v>5</v>
      </c>
      <c r="B10" s="1" t="s">
        <v>206</v>
      </c>
      <c r="C10" s="1">
        <v>2008</v>
      </c>
      <c r="D10" s="172">
        <v>4336.74</v>
      </c>
    </row>
    <row r="11" spans="1:4" s="4" customFormat="1" ht="12.75">
      <c r="A11" s="2">
        <v>6</v>
      </c>
      <c r="B11" s="1" t="s">
        <v>207</v>
      </c>
      <c r="C11" s="1">
        <v>2008</v>
      </c>
      <c r="D11" s="172">
        <v>4432</v>
      </c>
    </row>
    <row r="12" spans="1:4" s="4" customFormat="1" ht="12.75">
      <c r="A12" s="2">
        <v>7</v>
      </c>
      <c r="B12" s="1" t="s">
        <v>207</v>
      </c>
      <c r="C12" s="1">
        <v>2008</v>
      </c>
      <c r="D12" s="172">
        <v>2409.32</v>
      </c>
    </row>
    <row r="13" spans="1:4" s="4" customFormat="1" ht="12.75">
      <c r="A13" s="2">
        <v>8</v>
      </c>
      <c r="B13" s="1" t="s">
        <v>207</v>
      </c>
      <c r="C13" s="1">
        <v>2012</v>
      </c>
      <c r="D13" s="172">
        <v>1525.3</v>
      </c>
    </row>
    <row r="14" spans="1:4" s="4" customFormat="1" ht="13.5" customHeight="1">
      <c r="A14" s="2">
        <v>9</v>
      </c>
      <c r="B14" s="1" t="s">
        <v>208</v>
      </c>
      <c r="C14" s="1">
        <v>2008</v>
      </c>
      <c r="D14" s="172">
        <v>3970.34</v>
      </c>
    </row>
    <row r="15" spans="1:4" s="4" customFormat="1" ht="12.75">
      <c r="A15" s="2">
        <v>10</v>
      </c>
      <c r="B15" s="1" t="s">
        <v>209</v>
      </c>
      <c r="C15" s="1">
        <v>2008</v>
      </c>
      <c r="D15" s="172">
        <v>3655.85</v>
      </c>
    </row>
    <row r="16" spans="1:4" s="4" customFormat="1" ht="12.75">
      <c r="A16" s="2">
        <v>11</v>
      </c>
      <c r="B16" s="1" t="s">
        <v>209</v>
      </c>
      <c r="C16" s="1">
        <v>2008</v>
      </c>
      <c r="D16" s="172">
        <v>3300.36</v>
      </c>
    </row>
    <row r="17" spans="1:4" s="4" customFormat="1" ht="12.75">
      <c r="A17" s="2">
        <v>12</v>
      </c>
      <c r="B17" s="1" t="s">
        <v>210</v>
      </c>
      <c r="C17" s="1">
        <v>2008</v>
      </c>
      <c r="D17" s="172">
        <v>3295.5</v>
      </c>
    </row>
    <row r="18" spans="1:4" s="4" customFormat="1" ht="12.75">
      <c r="A18" s="2">
        <v>13</v>
      </c>
      <c r="B18" s="1" t="s">
        <v>210</v>
      </c>
      <c r="C18" s="1">
        <v>2007</v>
      </c>
      <c r="D18" s="172">
        <v>3150</v>
      </c>
    </row>
    <row r="19" spans="1:4" s="4" customFormat="1" ht="12.75">
      <c r="A19" s="2">
        <v>14</v>
      </c>
      <c r="B19" s="1" t="s">
        <v>211</v>
      </c>
      <c r="C19" s="1">
        <v>2008</v>
      </c>
      <c r="D19" s="172">
        <v>2055</v>
      </c>
    </row>
    <row r="20" spans="1:4" s="4" customFormat="1" ht="12.75">
      <c r="A20" s="2">
        <v>15</v>
      </c>
      <c r="B20" s="1" t="s">
        <v>211</v>
      </c>
      <c r="C20" s="1">
        <v>2011</v>
      </c>
      <c r="D20" s="172">
        <v>2376.56</v>
      </c>
    </row>
    <row r="21" spans="1:4" s="4" customFormat="1" ht="12.75">
      <c r="A21" s="2">
        <v>16</v>
      </c>
      <c r="B21" s="1" t="s">
        <v>212</v>
      </c>
      <c r="C21" s="1">
        <v>2008</v>
      </c>
      <c r="D21" s="172">
        <v>3817.46</v>
      </c>
    </row>
    <row r="22" spans="1:4" s="4" customFormat="1" ht="12.75">
      <c r="A22" s="2">
        <v>17</v>
      </c>
      <c r="B22" s="1" t="s">
        <v>212</v>
      </c>
      <c r="C22" s="1">
        <v>2011</v>
      </c>
      <c r="D22" s="172">
        <v>1852.1</v>
      </c>
    </row>
    <row r="23" spans="1:4" s="4" customFormat="1" ht="12.75">
      <c r="A23" s="2">
        <v>18</v>
      </c>
      <c r="B23" s="1" t="s">
        <v>212</v>
      </c>
      <c r="C23" s="1">
        <v>2008</v>
      </c>
      <c r="D23" s="172">
        <v>2980.19</v>
      </c>
    </row>
    <row r="24" spans="1:4" s="4" customFormat="1" ht="12.75">
      <c r="A24" s="2">
        <v>19</v>
      </c>
      <c r="B24" s="1" t="s">
        <v>213</v>
      </c>
      <c r="C24" s="1">
        <v>2010</v>
      </c>
      <c r="D24" s="172">
        <v>4250</v>
      </c>
    </row>
    <row r="25" spans="1:4" s="4" customFormat="1" ht="12.75">
      <c r="A25" s="2"/>
      <c r="B25" s="16" t="s">
        <v>0</v>
      </c>
      <c r="C25" s="2"/>
      <c r="D25" s="42">
        <f>SUM(D6:D24)</f>
        <v>60488.74</v>
      </c>
    </row>
    <row r="26" spans="1:4" ht="13.5" customHeight="1">
      <c r="A26" s="249" t="s">
        <v>258</v>
      </c>
      <c r="B26" s="249"/>
      <c r="C26" s="249"/>
      <c r="D26" s="249"/>
    </row>
    <row r="27" spans="1:4" s="4" customFormat="1" ht="12.75">
      <c r="A27" s="2">
        <v>1</v>
      </c>
      <c r="B27" s="1" t="s">
        <v>262</v>
      </c>
      <c r="C27" s="95">
        <v>2008</v>
      </c>
      <c r="D27" s="172">
        <v>3055</v>
      </c>
    </row>
    <row r="28" spans="1:4" s="4" customFormat="1" ht="12.75">
      <c r="A28" s="2">
        <v>2</v>
      </c>
      <c r="B28" s="28" t="s">
        <v>263</v>
      </c>
      <c r="C28" s="95">
        <v>2009</v>
      </c>
      <c r="D28" s="173">
        <v>1000</v>
      </c>
    </row>
    <row r="29" spans="1:4" s="4" customFormat="1" ht="12.75">
      <c r="A29" s="2">
        <v>3</v>
      </c>
      <c r="B29" s="1" t="s">
        <v>262</v>
      </c>
      <c r="C29" s="95">
        <v>2009</v>
      </c>
      <c r="D29" s="173">
        <v>2406</v>
      </c>
    </row>
    <row r="30" spans="1:4" s="4" customFormat="1" ht="12.75">
      <c r="A30" s="2">
        <v>4</v>
      </c>
      <c r="B30" s="1" t="s">
        <v>261</v>
      </c>
      <c r="C30" s="1">
        <v>2010</v>
      </c>
      <c r="D30" s="172">
        <v>2759</v>
      </c>
    </row>
    <row r="31" spans="1:4" s="4" customFormat="1" ht="12.75">
      <c r="A31" s="2">
        <v>5</v>
      </c>
      <c r="B31" s="1" t="s">
        <v>261</v>
      </c>
      <c r="C31" s="1">
        <v>2011</v>
      </c>
      <c r="D31" s="172">
        <v>2678</v>
      </c>
    </row>
    <row r="32" spans="1:4" s="4" customFormat="1" ht="13.5" customHeight="1">
      <c r="A32" s="2"/>
      <c r="B32" s="16" t="s">
        <v>0</v>
      </c>
      <c r="C32" s="2"/>
      <c r="D32" s="31">
        <f>SUM(D27:D31)</f>
        <v>11898</v>
      </c>
    </row>
    <row r="33" spans="1:4" s="4" customFormat="1" ht="13.5" customHeight="1">
      <c r="A33" s="249" t="s">
        <v>270</v>
      </c>
      <c r="B33" s="249"/>
      <c r="C33" s="249"/>
      <c r="D33" s="249"/>
    </row>
    <row r="34" spans="1:4" s="4" customFormat="1" ht="25.5">
      <c r="A34" s="43">
        <v>1</v>
      </c>
      <c r="B34" s="86" t="s">
        <v>271</v>
      </c>
      <c r="C34" s="86">
        <v>2011</v>
      </c>
      <c r="D34" s="174">
        <v>5004.06</v>
      </c>
    </row>
    <row r="35" spans="1:4" s="4" customFormat="1" ht="13.5" customHeight="1">
      <c r="A35" s="43">
        <v>2</v>
      </c>
      <c r="B35" s="86" t="s">
        <v>272</v>
      </c>
      <c r="C35" s="86">
        <v>2011</v>
      </c>
      <c r="D35" s="174">
        <v>1254.24</v>
      </c>
    </row>
    <row r="36" spans="1:4" s="4" customFormat="1" ht="13.5" customHeight="1">
      <c r="A36" s="43">
        <v>3</v>
      </c>
      <c r="B36" s="1" t="s">
        <v>273</v>
      </c>
      <c r="C36" s="1">
        <v>2010</v>
      </c>
      <c r="D36" s="173">
        <v>512.4</v>
      </c>
    </row>
    <row r="37" spans="1:4" s="4" customFormat="1" ht="13.5" customHeight="1">
      <c r="A37" s="43">
        <v>4</v>
      </c>
      <c r="B37" s="1" t="s">
        <v>274</v>
      </c>
      <c r="C37" s="1">
        <v>2010</v>
      </c>
      <c r="D37" s="173">
        <v>375</v>
      </c>
    </row>
    <row r="38" spans="1:4" s="4" customFormat="1" ht="13.5" customHeight="1">
      <c r="A38" s="161"/>
      <c r="B38" s="248" t="s">
        <v>0</v>
      </c>
      <c r="C38" s="248" t="s">
        <v>6</v>
      </c>
      <c r="D38" s="31">
        <f>SUM(D34:D37)</f>
        <v>7145.7</v>
      </c>
    </row>
    <row r="39" spans="1:4" s="4" customFormat="1" ht="13.5" customHeight="1">
      <c r="A39" s="249" t="s">
        <v>291</v>
      </c>
      <c r="B39" s="249"/>
      <c r="C39" s="249"/>
      <c r="D39" s="249"/>
    </row>
    <row r="40" spans="1:4" s="4" customFormat="1" ht="13.5" customHeight="1">
      <c r="A40" s="2">
        <v>1</v>
      </c>
      <c r="B40" s="86" t="s">
        <v>295</v>
      </c>
      <c r="C40" s="86">
        <v>2012</v>
      </c>
      <c r="D40" s="174">
        <v>2258.78</v>
      </c>
    </row>
    <row r="41" spans="1:4" s="4" customFormat="1" ht="13.5" customHeight="1">
      <c r="A41" s="2">
        <v>2</v>
      </c>
      <c r="B41" s="1" t="s">
        <v>296</v>
      </c>
      <c r="C41" s="1">
        <v>2012</v>
      </c>
      <c r="D41" s="173">
        <v>2258.78</v>
      </c>
    </row>
    <row r="42" spans="1:4" s="4" customFormat="1" ht="13.5" customHeight="1">
      <c r="A42" s="2">
        <v>3</v>
      </c>
      <c r="B42" s="1" t="s">
        <v>297</v>
      </c>
      <c r="C42" s="1">
        <v>2012</v>
      </c>
      <c r="D42" s="172">
        <v>451.24</v>
      </c>
    </row>
    <row r="43" spans="1:4" s="4" customFormat="1" ht="12.75">
      <c r="A43" s="248" t="s">
        <v>0</v>
      </c>
      <c r="B43" s="248" t="s">
        <v>6</v>
      </c>
      <c r="C43" s="2"/>
      <c r="D43" s="31">
        <f>SUM(D40:D42)</f>
        <v>4968.8</v>
      </c>
    </row>
    <row r="44" spans="1:4" s="4" customFormat="1" ht="12.75" customHeight="1">
      <c r="A44" s="249" t="s">
        <v>340</v>
      </c>
      <c r="B44" s="249"/>
      <c r="C44" s="249"/>
      <c r="D44" s="249"/>
    </row>
    <row r="45" spans="1:4" s="4" customFormat="1" ht="12.75">
      <c r="A45" s="2">
        <v>1</v>
      </c>
      <c r="B45" s="118" t="s">
        <v>341</v>
      </c>
      <c r="C45" s="117">
        <v>2009</v>
      </c>
      <c r="D45" s="175">
        <v>2500</v>
      </c>
    </row>
    <row r="46" spans="1:4" s="4" customFormat="1" ht="12.75">
      <c r="A46" s="2">
        <v>2</v>
      </c>
      <c r="B46" s="118" t="s">
        <v>342</v>
      </c>
      <c r="C46" s="117">
        <v>2009</v>
      </c>
      <c r="D46" s="175">
        <v>1403</v>
      </c>
    </row>
    <row r="47" spans="1:4" s="4" customFormat="1" ht="12.75">
      <c r="A47" s="2">
        <v>3</v>
      </c>
      <c r="B47" s="118" t="s">
        <v>343</v>
      </c>
      <c r="C47" s="117">
        <v>2009</v>
      </c>
      <c r="D47" s="175">
        <v>300</v>
      </c>
    </row>
    <row r="48" spans="1:4" s="4" customFormat="1" ht="12.75">
      <c r="A48" s="2">
        <v>4</v>
      </c>
      <c r="B48" s="118" t="s">
        <v>344</v>
      </c>
      <c r="C48" s="117">
        <v>2008</v>
      </c>
      <c r="D48" s="175">
        <v>340</v>
      </c>
    </row>
    <row r="49" spans="1:4" s="4" customFormat="1" ht="12.75">
      <c r="A49" s="2">
        <v>5</v>
      </c>
      <c r="B49" s="118" t="s">
        <v>345</v>
      </c>
      <c r="C49" s="117">
        <v>2008</v>
      </c>
      <c r="D49" s="175">
        <v>190</v>
      </c>
    </row>
    <row r="50" spans="1:4" s="4" customFormat="1" ht="12.75">
      <c r="A50" s="2">
        <v>6</v>
      </c>
      <c r="B50" s="118" t="s">
        <v>346</v>
      </c>
      <c r="C50" s="117">
        <v>2011</v>
      </c>
      <c r="D50" s="175">
        <v>3029</v>
      </c>
    </row>
    <row r="51" spans="1:4" ht="12.75">
      <c r="A51" s="2"/>
      <c r="B51" s="248" t="s">
        <v>24</v>
      </c>
      <c r="C51" s="248"/>
      <c r="D51" s="42">
        <f>SUM(D45:D50)</f>
        <v>7762</v>
      </c>
    </row>
    <row r="52" spans="1:4" ht="12.75">
      <c r="A52" s="249" t="s">
        <v>363</v>
      </c>
      <c r="B52" s="249"/>
      <c r="C52" s="249"/>
      <c r="D52" s="249"/>
    </row>
    <row r="53" spans="1:4" ht="12.75">
      <c r="A53" s="2">
        <v>1</v>
      </c>
      <c r="B53" s="86" t="s">
        <v>376</v>
      </c>
      <c r="C53" s="86">
        <v>2009</v>
      </c>
      <c r="D53" s="176">
        <v>4514</v>
      </c>
    </row>
    <row r="54" spans="1:4" ht="12.75">
      <c r="A54" s="2">
        <v>3</v>
      </c>
      <c r="B54" s="86" t="s">
        <v>377</v>
      </c>
      <c r="C54" s="86">
        <v>2009</v>
      </c>
      <c r="D54" s="176">
        <v>279</v>
      </c>
    </row>
    <row r="55" spans="1:4" ht="12.75">
      <c r="A55" s="2">
        <v>4</v>
      </c>
      <c r="B55" s="1" t="s">
        <v>378</v>
      </c>
      <c r="C55" s="1">
        <v>2008</v>
      </c>
      <c r="D55" s="172">
        <v>1095.97</v>
      </c>
    </row>
    <row r="56" spans="1:4" ht="12.75">
      <c r="A56" s="2">
        <v>5</v>
      </c>
      <c r="B56" s="1" t="s">
        <v>379</v>
      </c>
      <c r="C56" s="1">
        <v>2009</v>
      </c>
      <c r="D56" s="172">
        <v>1249.52</v>
      </c>
    </row>
    <row r="57" spans="1:4" ht="12.75">
      <c r="A57" s="2">
        <v>6</v>
      </c>
      <c r="B57" s="1" t="s">
        <v>380</v>
      </c>
      <c r="C57" s="1">
        <v>2008</v>
      </c>
      <c r="D57" s="172">
        <v>1134.6</v>
      </c>
    </row>
    <row r="58" spans="1:4" ht="12.75">
      <c r="A58" s="2">
        <v>7</v>
      </c>
      <c r="B58" s="1" t="s">
        <v>381</v>
      </c>
      <c r="C58" s="1">
        <v>2012</v>
      </c>
      <c r="D58" s="172">
        <v>1100</v>
      </c>
    </row>
    <row r="59" spans="1:4" ht="12.75">
      <c r="A59" s="2">
        <v>8</v>
      </c>
      <c r="B59" s="1" t="s">
        <v>382</v>
      </c>
      <c r="C59" s="1">
        <v>2012</v>
      </c>
      <c r="D59" s="172">
        <v>2200</v>
      </c>
    </row>
    <row r="60" spans="1:4" s="131" customFormat="1" ht="12.75">
      <c r="A60" s="2"/>
      <c r="B60" s="16" t="s">
        <v>0</v>
      </c>
      <c r="C60" s="2"/>
      <c r="D60" s="31">
        <f>SUM(D53:D59)</f>
        <v>11573.09</v>
      </c>
    </row>
    <row r="61" spans="1:4" s="4" customFormat="1" ht="12.75">
      <c r="A61" s="249" t="s">
        <v>399</v>
      </c>
      <c r="B61" s="249"/>
      <c r="C61" s="249"/>
      <c r="D61" s="249"/>
    </row>
    <row r="62" spans="1:4" ht="12.75">
      <c r="A62" s="2">
        <v>1</v>
      </c>
      <c r="B62" s="1" t="s">
        <v>412</v>
      </c>
      <c r="C62" s="1">
        <v>2009</v>
      </c>
      <c r="D62" s="172">
        <v>2786.16</v>
      </c>
    </row>
    <row r="63" spans="1:4" ht="12.75">
      <c r="A63" s="2">
        <v>2</v>
      </c>
      <c r="B63" s="1" t="s">
        <v>261</v>
      </c>
      <c r="C63" s="1">
        <v>2009</v>
      </c>
      <c r="D63" s="172">
        <v>2146.59</v>
      </c>
    </row>
    <row r="64" spans="1:4" ht="12.75">
      <c r="A64" s="2">
        <v>3</v>
      </c>
      <c r="B64" s="1" t="s">
        <v>261</v>
      </c>
      <c r="C64" s="1">
        <v>2009</v>
      </c>
      <c r="D64" s="172">
        <v>2353.4</v>
      </c>
    </row>
    <row r="65" spans="1:4" ht="12.75">
      <c r="A65" s="2">
        <v>4</v>
      </c>
      <c r="B65" s="1" t="s">
        <v>413</v>
      </c>
      <c r="C65" s="1">
        <v>2010</v>
      </c>
      <c r="D65" s="172">
        <v>1830</v>
      </c>
    </row>
    <row r="66" spans="1:6" s="4" customFormat="1" ht="12.75">
      <c r="A66" s="262" t="s">
        <v>0</v>
      </c>
      <c r="B66" s="262"/>
      <c r="C66" s="171"/>
      <c r="D66" s="163">
        <f>SUM(D62:D65)</f>
        <v>9116.15</v>
      </c>
      <c r="F66" s="162"/>
    </row>
    <row r="67" spans="1:6" s="4" customFormat="1" ht="12.75">
      <c r="A67" s="249" t="s">
        <v>420</v>
      </c>
      <c r="B67" s="249"/>
      <c r="C67" s="249"/>
      <c r="D67" s="249"/>
      <c r="F67" s="162"/>
    </row>
    <row r="68" spans="1:6" s="4" customFormat="1" ht="12.75">
      <c r="A68" s="92">
        <v>1</v>
      </c>
      <c r="B68" s="104" t="s">
        <v>430</v>
      </c>
      <c r="C68" s="104">
        <v>2008</v>
      </c>
      <c r="D68" s="177">
        <v>14045.14</v>
      </c>
      <c r="F68" s="162"/>
    </row>
    <row r="69" spans="1:4" s="4" customFormat="1" ht="12.75">
      <c r="A69" s="2">
        <v>2</v>
      </c>
      <c r="B69" s="86" t="s">
        <v>431</v>
      </c>
      <c r="C69" s="86">
        <v>2009</v>
      </c>
      <c r="D69" s="176">
        <v>2600</v>
      </c>
    </row>
    <row r="70" spans="1:4" s="4" customFormat="1" ht="12.75">
      <c r="A70" s="2">
        <v>3</v>
      </c>
      <c r="B70" s="1" t="s">
        <v>432</v>
      </c>
      <c r="C70" s="1">
        <v>2009</v>
      </c>
      <c r="D70" s="172">
        <v>2786.07</v>
      </c>
    </row>
    <row r="71" spans="1:4" s="4" customFormat="1" ht="12.75">
      <c r="A71" s="2">
        <v>4</v>
      </c>
      <c r="B71" s="1" t="s">
        <v>433</v>
      </c>
      <c r="C71" s="1">
        <v>2009</v>
      </c>
      <c r="D71" s="172">
        <v>2520</v>
      </c>
    </row>
    <row r="72" spans="1:4" s="4" customFormat="1" ht="12.75">
      <c r="A72" s="2">
        <v>5</v>
      </c>
      <c r="B72" s="1" t="s">
        <v>434</v>
      </c>
      <c r="C72" s="1">
        <v>2010</v>
      </c>
      <c r="D72" s="172">
        <v>589</v>
      </c>
    </row>
    <row r="73" spans="1:4" s="4" customFormat="1" ht="12.75">
      <c r="A73" s="2"/>
      <c r="B73" s="16" t="s">
        <v>0</v>
      </c>
      <c r="C73" s="2"/>
      <c r="D73" s="31">
        <f>SUM(D68:D72)</f>
        <v>22540.21</v>
      </c>
    </row>
    <row r="74" spans="1:4" s="4" customFormat="1" ht="12.75">
      <c r="A74" s="249" t="s">
        <v>443</v>
      </c>
      <c r="B74" s="249"/>
      <c r="C74" s="249"/>
      <c r="D74" s="249"/>
    </row>
    <row r="75" spans="1:4" s="4" customFormat="1" ht="12.75">
      <c r="A75" s="2">
        <v>1</v>
      </c>
      <c r="B75" s="86" t="s">
        <v>434</v>
      </c>
      <c r="C75" s="86">
        <v>2008</v>
      </c>
      <c r="D75" s="176">
        <v>2841.26</v>
      </c>
    </row>
    <row r="76" spans="1:4" s="4" customFormat="1" ht="17.25" customHeight="1">
      <c r="A76" s="2"/>
      <c r="B76" s="16" t="s">
        <v>0</v>
      </c>
      <c r="C76" s="2"/>
      <c r="D76" s="163">
        <f>SUM(D75:D75)</f>
        <v>2841.26</v>
      </c>
    </row>
    <row r="77" spans="1:4" s="4" customFormat="1" ht="16.5" customHeight="1">
      <c r="A77" s="249" t="s">
        <v>452</v>
      </c>
      <c r="B77" s="249"/>
      <c r="C77" s="249"/>
      <c r="D77" s="249"/>
    </row>
    <row r="78" spans="1:4" s="4" customFormat="1" ht="15.75" customHeight="1">
      <c r="A78" s="2">
        <v>1</v>
      </c>
      <c r="B78" s="115" t="s">
        <v>461</v>
      </c>
      <c r="C78" s="115">
        <v>2008</v>
      </c>
      <c r="D78" s="178">
        <v>517.21</v>
      </c>
    </row>
    <row r="79" spans="1:4" s="4" customFormat="1" ht="12.75">
      <c r="A79" s="2">
        <v>2</v>
      </c>
      <c r="B79" s="117" t="s">
        <v>462</v>
      </c>
      <c r="C79" s="117">
        <v>2009</v>
      </c>
      <c r="D79" s="179">
        <v>1200</v>
      </c>
    </row>
    <row r="80" spans="1:4" s="4" customFormat="1" ht="12.75">
      <c r="A80" s="164"/>
      <c r="B80" s="164" t="s">
        <v>0</v>
      </c>
      <c r="C80" s="43"/>
      <c r="D80" s="163">
        <f>SUM(D78:D79)</f>
        <v>1717.21</v>
      </c>
    </row>
    <row r="81" spans="1:4" s="4" customFormat="1" ht="12.75">
      <c r="A81" s="165"/>
      <c r="B81" s="21"/>
      <c r="C81" s="64"/>
      <c r="D81" s="65"/>
    </row>
    <row r="82" spans="1:4" s="4" customFormat="1" ht="12.75">
      <c r="A82" s="166"/>
      <c r="B82" s="20"/>
      <c r="C82" s="22"/>
      <c r="D82" s="63"/>
    </row>
    <row r="83" spans="1:4" s="4" customFormat="1" ht="12.75">
      <c r="A83" s="257" t="s">
        <v>4</v>
      </c>
      <c r="B83" s="257"/>
      <c r="C83" s="257"/>
      <c r="D83" s="257"/>
    </row>
    <row r="84" spans="1:4" s="4" customFormat="1" ht="25.5">
      <c r="A84" s="3" t="s">
        <v>26</v>
      </c>
      <c r="B84" s="3" t="s">
        <v>34</v>
      </c>
      <c r="C84" s="3" t="s">
        <v>35</v>
      </c>
      <c r="D84" s="50" t="s">
        <v>36</v>
      </c>
    </row>
    <row r="85" spans="1:4" ht="12.75">
      <c r="A85" s="249" t="s">
        <v>113</v>
      </c>
      <c r="B85" s="249"/>
      <c r="C85" s="249"/>
      <c r="D85" s="249"/>
    </row>
    <row r="86" spans="1:4" s="4" customFormat="1" ht="12.75">
      <c r="A86" s="2">
        <v>1</v>
      </c>
      <c r="B86" s="1" t="s">
        <v>215</v>
      </c>
      <c r="C86" s="1">
        <v>2007</v>
      </c>
      <c r="D86" s="172">
        <v>3189</v>
      </c>
    </row>
    <row r="87" spans="1:4" s="4" customFormat="1" ht="12.75">
      <c r="A87" s="2">
        <v>2</v>
      </c>
      <c r="B87" s="1" t="s">
        <v>215</v>
      </c>
      <c r="C87" s="88">
        <v>2010</v>
      </c>
      <c r="D87" s="180">
        <v>1380</v>
      </c>
    </row>
    <row r="88" spans="1:4" s="4" customFormat="1" ht="12.75">
      <c r="A88" s="2"/>
      <c r="B88" s="16" t="s">
        <v>0</v>
      </c>
      <c r="C88" s="2"/>
      <c r="D88" s="42">
        <f>SUM(D86:D87)</f>
        <v>4569</v>
      </c>
    </row>
    <row r="89" spans="1:4" ht="13.5" customHeight="1">
      <c r="A89" s="249" t="s">
        <v>258</v>
      </c>
      <c r="B89" s="249"/>
      <c r="C89" s="249"/>
      <c r="D89" s="249"/>
    </row>
    <row r="90" spans="1:4" s="4" customFormat="1" ht="12.75">
      <c r="A90" s="2">
        <v>1</v>
      </c>
      <c r="B90" s="101" t="s">
        <v>383</v>
      </c>
      <c r="C90" s="95"/>
      <c r="D90" s="37"/>
    </row>
    <row r="91" spans="1:4" s="4" customFormat="1" ht="13.5" customHeight="1">
      <c r="A91" s="2"/>
      <c r="B91" s="16" t="s">
        <v>0</v>
      </c>
      <c r="C91" s="2"/>
      <c r="D91" s="31">
        <f>SUM(D90:D90)</f>
        <v>0</v>
      </c>
    </row>
    <row r="92" spans="1:4" s="4" customFormat="1" ht="13.5" customHeight="1">
      <c r="A92" s="249" t="s">
        <v>270</v>
      </c>
      <c r="B92" s="249"/>
      <c r="C92" s="249"/>
      <c r="D92" s="249"/>
    </row>
    <row r="93" spans="1:4" s="4" customFormat="1" ht="13.5" customHeight="1">
      <c r="A93" s="43">
        <v>1</v>
      </c>
      <c r="B93" s="1" t="s">
        <v>275</v>
      </c>
      <c r="C93" s="1">
        <v>2011</v>
      </c>
      <c r="D93" s="173">
        <v>1184.55</v>
      </c>
    </row>
    <row r="94" spans="1:4" s="4" customFormat="1" ht="23.25" customHeight="1">
      <c r="A94" s="43">
        <v>2</v>
      </c>
      <c r="B94" s="1" t="s">
        <v>276</v>
      </c>
      <c r="C94" s="1">
        <v>2011</v>
      </c>
      <c r="D94" s="173">
        <v>16305</v>
      </c>
    </row>
    <row r="95" spans="1:4" s="4" customFormat="1" ht="13.5" customHeight="1">
      <c r="A95" s="43">
        <v>3</v>
      </c>
      <c r="B95" s="1" t="s">
        <v>277</v>
      </c>
      <c r="C95" s="1">
        <v>2011</v>
      </c>
      <c r="D95" s="173">
        <v>4200</v>
      </c>
    </row>
    <row r="96" spans="1:4" s="4" customFormat="1" ht="13.5" customHeight="1">
      <c r="A96" s="43">
        <v>4</v>
      </c>
      <c r="B96" s="1" t="s">
        <v>278</v>
      </c>
      <c r="C96" s="1">
        <v>2011</v>
      </c>
      <c r="D96" s="173">
        <v>4999</v>
      </c>
    </row>
    <row r="97" spans="1:4" s="4" customFormat="1" ht="13.5" customHeight="1">
      <c r="A97" s="43">
        <v>5</v>
      </c>
      <c r="B97" s="1" t="s">
        <v>279</v>
      </c>
      <c r="C97" s="1">
        <v>2011</v>
      </c>
      <c r="D97" s="173">
        <v>792.41</v>
      </c>
    </row>
    <row r="98" spans="1:4" s="4" customFormat="1" ht="13.5" customHeight="1">
      <c r="A98" s="161"/>
      <c r="B98" s="248" t="s">
        <v>0</v>
      </c>
      <c r="C98" s="248" t="s">
        <v>6</v>
      </c>
      <c r="D98" s="31">
        <f>SUM(D93:D97)</f>
        <v>27480.96</v>
      </c>
    </row>
    <row r="99" spans="1:4" s="4" customFormat="1" ht="13.5" customHeight="1">
      <c r="A99" s="249" t="s">
        <v>291</v>
      </c>
      <c r="B99" s="249"/>
      <c r="C99" s="249"/>
      <c r="D99" s="249"/>
    </row>
    <row r="100" spans="1:4" s="4" customFormat="1" ht="13.5" customHeight="1">
      <c r="A100" s="2">
        <v>1</v>
      </c>
      <c r="B100" s="101" t="s">
        <v>383</v>
      </c>
      <c r="C100" s="1"/>
      <c r="D100" s="173"/>
    </row>
    <row r="101" spans="1:4" s="4" customFormat="1" ht="12.75">
      <c r="A101" s="248" t="s">
        <v>0</v>
      </c>
      <c r="B101" s="248" t="s">
        <v>6</v>
      </c>
      <c r="C101" s="2"/>
      <c r="D101" s="31">
        <f>SUM(D100:D100)</f>
        <v>0</v>
      </c>
    </row>
    <row r="102" spans="1:4" s="4" customFormat="1" ht="12.75" customHeight="1">
      <c r="A102" s="249" t="s">
        <v>340</v>
      </c>
      <c r="B102" s="249"/>
      <c r="C102" s="249"/>
      <c r="D102" s="249"/>
    </row>
    <row r="103" spans="1:4" s="4" customFormat="1" ht="12.75">
      <c r="A103" s="2">
        <v>1</v>
      </c>
      <c r="B103" s="150" t="s">
        <v>347</v>
      </c>
      <c r="C103" s="150">
        <v>2010</v>
      </c>
      <c r="D103" s="181">
        <v>847.9</v>
      </c>
    </row>
    <row r="104" spans="1:4" s="4" customFormat="1" ht="12.75">
      <c r="A104" s="2">
        <v>2</v>
      </c>
      <c r="B104" s="144" t="s">
        <v>348</v>
      </c>
      <c r="C104" s="95">
        <v>2012</v>
      </c>
      <c r="D104" s="173">
        <v>469.61</v>
      </c>
    </row>
    <row r="105" spans="1:4" s="4" customFormat="1" ht="12.75">
      <c r="A105" s="2">
        <v>3</v>
      </c>
      <c r="B105" s="144" t="s">
        <v>349</v>
      </c>
      <c r="C105" s="95">
        <v>2011</v>
      </c>
      <c r="D105" s="173">
        <v>2750</v>
      </c>
    </row>
    <row r="106" spans="1:4" ht="12.75">
      <c r="A106" s="2"/>
      <c r="B106" s="248" t="s">
        <v>24</v>
      </c>
      <c r="C106" s="248"/>
      <c r="D106" s="42">
        <f>SUM(D103:D105)</f>
        <v>4067.51</v>
      </c>
    </row>
    <row r="107" spans="1:4" ht="12.75" customHeight="1">
      <c r="A107" s="249" t="s">
        <v>363</v>
      </c>
      <c r="B107" s="249"/>
      <c r="C107" s="249"/>
      <c r="D107" s="249"/>
    </row>
    <row r="108" spans="1:4" ht="12.75">
      <c r="A108" s="2">
        <v>1</v>
      </c>
      <c r="B108" s="101" t="s">
        <v>383</v>
      </c>
      <c r="C108" s="2"/>
      <c r="D108" s="30"/>
    </row>
    <row r="109" spans="1:4" s="131" customFormat="1" ht="12.75">
      <c r="A109" s="2"/>
      <c r="B109" s="16" t="s">
        <v>0</v>
      </c>
      <c r="C109" s="2"/>
      <c r="D109" s="31">
        <f>SUM(D108:D108)</f>
        <v>0</v>
      </c>
    </row>
    <row r="110" spans="1:4" s="4" customFormat="1" ht="12.75" customHeight="1">
      <c r="A110" s="249" t="s">
        <v>399</v>
      </c>
      <c r="B110" s="249"/>
      <c r="C110" s="249"/>
      <c r="D110" s="249"/>
    </row>
    <row r="111" spans="1:4" ht="12.75">
      <c r="A111" s="2">
        <v>1</v>
      </c>
      <c r="B111" s="1" t="s">
        <v>414</v>
      </c>
      <c r="C111" s="1">
        <v>2009</v>
      </c>
      <c r="D111" s="172">
        <v>1299</v>
      </c>
    </row>
    <row r="112" spans="1:6" s="4" customFormat="1" ht="12.75">
      <c r="A112" s="262" t="s">
        <v>0</v>
      </c>
      <c r="B112" s="262"/>
      <c r="C112" s="171"/>
      <c r="D112" s="163">
        <f>SUM(D111:D111)</f>
        <v>1299</v>
      </c>
      <c r="F112" s="162"/>
    </row>
    <row r="113" spans="1:6" s="4" customFormat="1" ht="12.75" customHeight="1">
      <c r="A113" s="249" t="s">
        <v>420</v>
      </c>
      <c r="B113" s="249"/>
      <c r="C113" s="249"/>
      <c r="D113" s="249"/>
      <c r="F113" s="162"/>
    </row>
    <row r="114" spans="1:4" s="4" customFormat="1" ht="12.75">
      <c r="A114" s="2">
        <v>1</v>
      </c>
      <c r="B114" s="1" t="s">
        <v>435</v>
      </c>
      <c r="C114" s="1">
        <v>2008</v>
      </c>
      <c r="D114" s="172">
        <v>434</v>
      </c>
    </row>
    <row r="115" spans="1:4" s="4" customFormat="1" ht="12.75">
      <c r="A115" s="2">
        <v>2</v>
      </c>
      <c r="B115" s="1" t="s">
        <v>435</v>
      </c>
      <c r="C115" s="1">
        <v>2011</v>
      </c>
      <c r="D115" s="172">
        <v>371</v>
      </c>
    </row>
    <row r="116" spans="1:4" s="4" customFormat="1" ht="12.75">
      <c r="A116" s="2">
        <v>3</v>
      </c>
      <c r="B116" s="1" t="s">
        <v>436</v>
      </c>
      <c r="C116" s="1">
        <v>2011</v>
      </c>
      <c r="D116" s="172">
        <v>259</v>
      </c>
    </row>
    <row r="117" spans="1:4" s="4" customFormat="1" ht="12.75">
      <c r="A117" s="2"/>
      <c r="B117" s="16" t="s">
        <v>0</v>
      </c>
      <c r="C117" s="2"/>
      <c r="D117" s="31">
        <f>SUM(D114:D116)</f>
        <v>1064</v>
      </c>
    </row>
    <row r="118" spans="1:4" s="4" customFormat="1" ht="12.75" customHeight="1">
      <c r="A118" s="249" t="s">
        <v>443</v>
      </c>
      <c r="B118" s="249"/>
      <c r="C118" s="249"/>
      <c r="D118" s="249"/>
    </row>
    <row r="119" spans="1:4" s="4" customFormat="1" ht="12.75">
      <c r="A119" s="2">
        <v>1</v>
      </c>
      <c r="B119" s="167" t="s">
        <v>383</v>
      </c>
      <c r="C119" s="43"/>
      <c r="D119" s="62"/>
    </row>
    <row r="120" spans="1:4" s="4" customFormat="1" ht="17.25" customHeight="1">
      <c r="A120" s="2"/>
      <c r="B120" s="16" t="s">
        <v>0</v>
      </c>
      <c r="C120" s="2"/>
      <c r="D120" s="163">
        <f>SUM(D119:D119)</f>
        <v>0</v>
      </c>
    </row>
    <row r="121" spans="1:4" s="4" customFormat="1" ht="16.5" customHeight="1">
      <c r="A121" s="249" t="s">
        <v>452</v>
      </c>
      <c r="B121" s="249"/>
      <c r="C121" s="249"/>
      <c r="D121" s="249"/>
    </row>
    <row r="122" spans="1:4" s="4" customFormat="1" ht="12.75">
      <c r="A122" s="2">
        <v>1</v>
      </c>
      <c r="B122" s="117" t="s">
        <v>463</v>
      </c>
      <c r="C122" s="117">
        <v>2010</v>
      </c>
      <c r="D122" s="179">
        <v>1599</v>
      </c>
    </row>
    <row r="123" spans="1:4" s="4" customFormat="1" ht="12.75">
      <c r="A123" s="2">
        <v>2</v>
      </c>
      <c r="B123" s="117" t="s">
        <v>464</v>
      </c>
      <c r="C123" s="117">
        <v>2011</v>
      </c>
      <c r="D123" s="179">
        <v>430</v>
      </c>
    </row>
    <row r="124" spans="1:4" s="4" customFormat="1" ht="12.75">
      <c r="A124" s="2">
        <v>3</v>
      </c>
      <c r="B124" s="117" t="s">
        <v>465</v>
      </c>
      <c r="C124" s="117">
        <v>2011</v>
      </c>
      <c r="D124" s="179">
        <v>260</v>
      </c>
    </row>
    <row r="125" spans="1:4" s="4" customFormat="1" ht="12.75">
      <c r="A125" s="164"/>
      <c r="B125" s="164" t="s">
        <v>0</v>
      </c>
      <c r="C125" s="43"/>
      <c r="D125" s="163">
        <f>SUM(D122:D124)</f>
        <v>2289</v>
      </c>
    </row>
    <row r="126" spans="1:4" s="4" customFormat="1" ht="12.75">
      <c r="A126" s="107"/>
      <c r="B126" s="107"/>
      <c r="C126" s="168"/>
      <c r="D126" s="169"/>
    </row>
    <row r="127" spans="1:4" s="4" customFormat="1" ht="12.75">
      <c r="A127" s="107"/>
      <c r="B127" s="107"/>
      <c r="C127" s="168"/>
      <c r="D127" s="169"/>
    </row>
    <row r="128" spans="1:4" s="4" customFormat="1" ht="12.75">
      <c r="A128" s="257" t="s">
        <v>43</v>
      </c>
      <c r="B128" s="257"/>
      <c r="C128" s="257"/>
      <c r="D128" s="257"/>
    </row>
    <row r="129" spans="1:4" s="4" customFormat="1" ht="25.5">
      <c r="A129" s="3" t="s">
        <v>26</v>
      </c>
      <c r="B129" s="3" t="s">
        <v>34</v>
      </c>
      <c r="C129" s="3" t="s">
        <v>35</v>
      </c>
      <c r="D129" s="50" t="s">
        <v>36</v>
      </c>
    </row>
    <row r="130" spans="1:4" ht="12.75">
      <c r="A130" s="249" t="s">
        <v>467</v>
      </c>
      <c r="B130" s="249"/>
      <c r="C130" s="249"/>
      <c r="D130" s="249"/>
    </row>
    <row r="131" spans="1:4" s="4" customFormat="1" ht="12.75">
      <c r="A131" s="2">
        <v>1</v>
      </c>
      <c r="B131" s="117" t="s">
        <v>466</v>
      </c>
      <c r="C131" s="117">
        <v>2011</v>
      </c>
      <c r="D131" s="182">
        <v>2757.66</v>
      </c>
    </row>
    <row r="132" spans="1:4" s="4" customFormat="1" ht="12.75">
      <c r="A132" s="2"/>
      <c r="B132" s="16" t="s">
        <v>0</v>
      </c>
      <c r="C132" s="2"/>
      <c r="D132" s="42">
        <f>SUM(D131:D131)</f>
        <v>2757.66</v>
      </c>
    </row>
    <row r="133" spans="1:4" s="4" customFormat="1" ht="12.75">
      <c r="A133" s="107"/>
      <c r="B133" s="107"/>
      <c r="C133" s="168"/>
      <c r="D133" s="169"/>
    </row>
    <row r="134" spans="1:4" s="4" customFormat="1" ht="12.75">
      <c r="A134" s="107"/>
      <c r="B134" s="107"/>
      <c r="C134" s="168"/>
      <c r="D134" s="169"/>
    </row>
    <row r="135" spans="1:4" s="4" customFormat="1" ht="12.75">
      <c r="A135" s="107"/>
      <c r="B135" s="261" t="s">
        <v>37</v>
      </c>
      <c r="C135" s="261"/>
      <c r="D135" s="170">
        <f>D25+D32+D38+D43+D51+D60+D66+D73+D76+D80</f>
        <v>140051.15999999997</v>
      </c>
    </row>
    <row r="136" spans="1:4" s="4" customFormat="1" ht="12.75">
      <c r="A136" s="107"/>
      <c r="B136" s="261" t="s">
        <v>38</v>
      </c>
      <c r="C136" s="261"/>
      <c r="D136" s="170">
        <f>D88+D91+D98+D101+D106+D109+D112+D117+D120+D125</f>
        <v>40769.47</v>
      </c>
    </row>
    <row r="137" spans="1:4" s="4" customFormat="1" ht="12.75">
      <c r="A137" s="107"/>
      <c r="B137" s="261" t="s">
        <v>39</v>
      </c>
      <c r="C137" s="261"/>
      <c r="D137" s="170">
        <f>D132</f>
        <v>2757.66</v>
      </c>
    </row>
    <row r="138" spans="1:4" s="4" customFormat="1" ht="12.75">
      <c r="A138" s="107"/>
      <c r="B138" s="107"/>
      <c r="C138" s="168"/>
      <c r="D138" s="169"/>
    </row>
    <row r="139" spans="1:4" s="4" customFormat="1" ht="12.75">
      <c r="A139" s="107"/>
      <c r="B139" s="107"/>
      <c r="C139" s="168"/>
      <c r="D139" s="169"/>
    </row>
    <row r="140" spans="1:4" s="4" customFormat="1" ht="12.75">
      <c r="A140" s="107"/>
      <c r="B140" s="107"/>
      <c r="C140" s="168"/>
      <c r="D140" s="169"/>
    </row>
    <row r="141" spans="1:4" s="4" customFormat="1" ht="12.75">
      <c r="A141" s="107"/>
      <c r="B141" s="107"/>
      <c r="C141" s="168"/>
      <c r="D141" s="169"/>
    </row>
    <row r="142" spans="1:4" s="4" customFormat="1" ht="12.75">
      <c r="A142" s="107"/>
      <c r="B142" s="107"/>
      <c r="C142" s="168"/>
      <c r="D142" s="169"/>
    </row>
    <row r="143" spans="1:4" s="4" customFormat="1" ht="12.75">
      <c r="A143" s="107"/>
      <c r="B143" s="107"/>
      <c r="C143" s="168"/>
      <c r="D143" s="169"/>
    </row>
    <row r="144" spans="1:4" s="4" customFormat="1" ht="12.75">
      <c r="A144" s="107"/>
      <c r="B144" s="107"/>
      <c r="C144" s="168"/>
      <c r="D144" s="169"/>
    </row>
    <row r="145" spans="1:4" s="4" customFormat="1" ht="12.75">
      <c r="A145" s="107"/>
      <c r="B145" s="107"/>
      <c r="C145" s="168"/>
      <c r="D145" s="169"/>
    </row>
    <row r="146" spans="1:4" s="4" customFormat="1" ht="12.75">
      <c r="A146" s="107"/>
      <c r="B146" s="107"/>
      <c r="C146" s="168"/>
      <c r="D146" s="169"/>
    </row>
    <row r="147" spans="1:4" s="4" customFormat="1" ht="12.75">
      <c r="A147" s="107"/>
      <c r="B147" s="107"/>
      <c r="C147" s="168"/>
      <c r="D147" s="169"/>
    </row>
    <row r="148" spans="1:4" s="4" customFormat="1" ht="12.75">
      <c r="A148" s="107"/>
      <c r="B148" s="107"/>
      <c r="C148" s="168"/>
      <c r="D148" s="169"/>
    </row>
    <row r="149" spans="1:4" s="4" customFormat="1" ht="12.75">
      <c r="A149" s="107"/>
      <c r="B149" s="107"/>
      <c r="C149" s="168"/>
      <c r="D149" s="169"/>
    </row>
    <row r="150" spans="1:4" s="4" customFormat="1" ht="12.75">
      <c r="A150" s="107"/>
      <c r="B150" s="107"/>
      <c r="C150" s="168"/>
      <c r="D150" s="169"/>
    </row>
    <row r="151" spans="1:4" s="4" customFormat="1" ht="14.25" customHeight="1">
      <c r="A151" s="107"/>
      <c r="B151" s="107"/>
      <c r="C151" s="168"/>
      <c r="D151" s="169"/>
    </row>
    <row r="152" spans="1:4" ht="12.75">
      <c r="A152" s="107"/>
      <c r="C152" s="168"/>
      <c r="D152" s="169"/>
    </row>
    <row r="153" spans="1:4" s="4" customFormat="1" ht="12.75">
      <c r="A153" s="107"/>
      <c r="B153" s="107"/>
      <c r="C153" s="168"/>
      <c r="D153" s="169"/>
    </row>
    <row r="154" spans="1:4" s="4" customFormat="1" ht="12.75">
      <c r="A154" s="107"/>
      <c r="B154" s="107"/>
      <c r="C154" s="168"/>
      <c r="D154" s="169"/>
    </row>
    <row r="155" spans="1:4" s="4" customFormat="1" ht="18" customHeight="1">
      <c r="A155" s="107"/>
      <c r="B155" s="107"/>
      <c r="C155" s="168"/>
      <c r="D155" s="169"/>
    </row>
    <row r="156" spans="1:4" ht="12.75">
      <c r="A156" s="107"/>
      <c r="C156" s="168"/>
      <c r="D156" s="169"/>
    </row>
    <row r="157" spans="1:4" s="4" customFormat="1" ht="12.75">
      <c r="A157" s="107"/>
      <c r="B157" s="107"/>
      <c r="C157" s="168"/>
      <c r="D157" s="169"/>
    </row>
    <row r="158" spans="1:4" s="4" customFormat="1" ht="12.75">
      <c r="A158" s="107"/>
      <c r="B158" s="107"/>
      <c r="C158" s="168"/>
      <c r="D158" s="169"/>
    </row>
    <row r="159" spans="1:4" ht="12.75">
      <c r="A159" s="107"/>
      <c r="C159" s="168"/>
      <c r="D159" s="169"/>
    </row>
    <row r="160" spans="1:4" s="4" customFormat="1" ht="12.75">
      <c r="A160" s="107"/>
      <c r="B160" s="107"/>
      <c r="C160" s="168"/>
      <c r="D160" s="169"/>
    </row>
    <row r="161" spans="1:4" s="4" customFormat="1" ht="12.75">
      <c r="A161" s="107"/>
      <c r="B161" s="107"/>
      <c r="C161" s="168"/>
      <c r="D161" s="169"/>
    </row>
    <row r="162" spans="1:4" s="4" customFormat="1" ht="12.75">
      <c r="A162" s="107"/>
      <c r="B162" s="107"/>
      <c r="C162" s="168"/>
      <c r="D162" s="169"/>
    </row>
    <row r="163" spans="1:4" s="4" customFormat="1" ht="12.75">
      <c r="A163" s="107"/>
      <c r="B163" s="107"/>
      <c r="C163" s="168"/>
      <c r="D163" s="169"/>
    </row>
    <row r="164" spans="1:4" s="4" customFormat="1" ht="12.75">
      <c r="A164" s="107"/>
      <c r="B164" s="107"/>
      <c r="C164" s="168"/>
      <c r="D164" s="169"/>
    </row>
    <row r="165" spans="1:4" s="4" customFormat="1" ht="12.75">
      <c r="A165" s="107"/>
      <c r="B165" s="107"/>
      <c r="C165" s="168"/>
      <c r="D165" s="169"/>
    </row>
    <row r="166" spans="1:4" s="4" customFormat="1" ht="12.75">
      <c r="A166" s="107"/>
      <c r="B166" s="107"/>
      <c r="C166" s="168"/>
      <c r="D166" s="169"/>
    </row>
    <row r="167" spans="1:4" s="4" customFormat="1" ht="12.75">
      <c r="A167" s="107"/>
      <c r="B167" s="107"/>
      <c r="C167" s="168"/>
      <c r="D167" s="169"/>
    </row>
    <row r="168" spans="1:4" s="4" customFormat="1" ht="12.75">
      <c r="A168" s="107"/>
      <c r="B168" s="107"/>
      <c r="C168" s="168"/>
      <c r="D168" s="169"/>
    </row>
    <row r="169" spans="1:4" s="4" customFormat="1" ht="12.75">
      <c r="A169" s="107"/>
      <c r="B169" s="107"/>
      <c r="C169" s="168"/>
      <c r="D169" s="169"/>
    </row>
    <row r="170" spans="1:4" s="4" customFormat="1" ht="12.75">
      <c r="A170" s="107"/>
      <c r="B170" s="107"/>
      <c r="C170" s="168"/>
      <c r="D170" s="169"/>
    </row>
    <row r="171" spans="1:4" ht="12.75">
      <c r="A171" s="107"/>
      <c r="C171" s="168"/>
      <c r="D171" s="169"/>
    </row>
    <row r="172" spans="1:4" ht="12.75">
      <c r="A172" s="107"/>
      <c r="C172" s="168"/>
      <c r="D172" s="169"/>
    </row>
    <row r="173" spans="1:4" ht="12.75">
      <c r="A173" s="107"/>
      <c r="C173" s="168"/>
      <c r="D173" s="169"/>
    </row>
    <row r="174" spans="1:4" ht="12.75">
      <c r="A174" s="107"/>
      <c r="C174" s="168"/>
      <c r="D174" s="169"/>
    </row>
    <row r="175" spans="1:4" ht="12.75">
      <c r="A175" s="107"/>
      <c r="C175" s="168"/>
      <c r="D175" s="169"/>
    </row>
    <row r="176" spans="1:4" ht="12.75">
      <c r="A176" s="107"/>
      <c r="C176" s="168"/>
      <c r="D176" s="169"/>
    </row>
    <row r="177" spans="1:4" ht="12.75">
      <c r="A177" s="107"/>
      <c r="C177" s="168"/>
      <c r="D177" s="169"/>
    </row>
    <row r="178" spans="1:4" ht="12.75">
      <c r="A178" s="107"/>
      <c r="C178" s="168"/>
      <c r="D178" s="169"/>
    </row>
    <row r="179" spans="1:4" ht="12.75">
      <c r="A179" s="107"/>
      <c r="C179" s="168"/>
      <c r="D179" s="169"/>
    </row>
    <row r="180" spans="1:4" ht="12.75">
      <c r="A180" s="107"/>
      <c r="C180" s="168"/>
      <c r="D180" s="169"/>
    </row>
    <row r="181" spans="1:4" ht="12.75">
      <c r="A181" s="107"/>
      <c r="C181" s="168"/>
      <c r="D181" s="169"/>
    </row>
    <row r="182" spans="1:4" ht="12.75">
      <c r="A182" s="107"/>
      <c r="C182" s="168"/>
      <c r="D182" s="169"/>
    </row>
    <row r="183" spans="1:4" ht="14.25" customHeight="1">
      <c r="A183" s="107"/>
      <c r="C183" s="168"/>
      <c r="D183" s="169"/>
    </row>
    <row r="184" spans="1:4" ht="12.75">
      <c r="A184" s="107"/>
      <c r="C184" s="168"/>
      <c r="D184" s="169"/>
    </row>
    <row r="185" spans="1:4" ht="12.75">
      <c r="A185" s="107"/>
      <c r="C185" s="168"/>
      <c r="D185" s="169"/>
    </row>
    <row r="186" spans="1:4" ht="14.25" customHeight="1">
      <c r="A186" s="107"/>
      <c r="C186" s="168"/>
      <c r="D186" s="169"/>
    </row>
    <row r="187" spans="1:4" ht="12.75">
      <c r="A187" s="107"/>
      <c r="C187" s="168"/>
      <c r="D187" s="169"/>
    </row>
    <row r="188" spans="1:4" s="4" customFormat="1" ht="12.75">
      <c r="A188" s="107"/>
      <c r="B188" s="107"/>
      <c r="C188" s="168"/>
      <c r="D188" s="169"/>
    </row>
    <row r="189" spans="1:4" s="4" customFormat="1" ht="12.75">
      <c r="A189" s="107"/>
      <c r="B189" s="107"/>
      <c r="C189" s="168"/>
      <c r="D189" s="169"/>
    </row>
    <row r="190" spans="1:4" s="4" customFormat="1" ht="12.75">
      <c r="A190" s="107"/>
      <c r="B190" s="107"/>
      <c r="C190" s="168"/>
      <c r="D190" s="169"/>
    </row>
    <row r="191" spans="1:4" s="4" customFormat="1" ht="12.75">
      <c r="A191" s="107"/>
      <c r="B191" s="107"/>
      <c r="C191" s="168"/>
      <c r="D191" s="169"/>
    </row>
    <row r="192" spans="1:4" s="4" customFormat="1" ht="12.75">
      <c r="A192" s="107"/>
      <c r="B192" s="107"/>
      <c r="C192" s="168"/>
      <c r="D192" s="169"/>
    </row>
    <row r="193" spans="1:4" s="4" customFormat="1" ht="12.75">
      <c r="A193" s="107"/>
      <c r="B193" s="107"/>
      <c r="C193" s="168"/>
      <c r="D193" s="169"/>
    </row>
    <row r="194" spans="1:4" s="4" customFormat="1" ht="12.75">
      <c r="A194" s="107"/>
      <c r="B194" s="107"/>
      <c r="C194" s="168"/>
      <c r="D194" s="169"/>
    </row>
    <row r="195" spans="1:4" ht="12.75" customHeight="1">
      <c r="A195" s="107"/>
      <c r="C195" s="168"/>
      <c r="D195" s="169"/>
    </row>
    <row r="196" spans="1:4" s="4" customFormat="1" ht="12.75">
      <c r="A196" s="107"/>
      <c r="B196" s="107"/>
      <c r="C196" s="168"/>
      <c r="D196" s="169"/>
    </row>
    <row r="197" spans="1:4" s="4" customFormat="1" ht="12.75">
      <c r="A197" s="107"/>
      <c r="B197" s="107"/>
      <c r="C197" s="168"/>
      <c r="D197" s="169"/>
    </row>
    <row r="198" spans="1:4" s="4" customFormat="1" ht="12.75">
      <c r="A198" s="107"/>
      <c r="B198" s="107"/>
      <c r="C198" s="168"/>
      <c r="D198" s="169"/>
    </row>
    <row r="199" spans="1:4" s="4" customFormat="1" ht="12.75">
      <c r="A199" s="107"/>
      <c r="B199" s="107"/>
      <c r="C199" s="168"/>
      <c r="D199" s="169"/>
    </row>
    <row r="200" spans="1:4" s="4" customFormat="1" ht="12.75">
      <c r="A200" s="107"/>
      <c r="B200" s="107"/>
      <c r="C200" s="168"/>
      <c r="D200" s="169"/>
    </row>
    <row r="201" spans="1:4" s="4" customFormat="1" ht="12.75">
      <c r="A201" s="107"/>
      <c r="B201" s="107"/>
      <c r="C201" s="168"/>
      <c r="D201" s="169"/>
    </row>
    <row r="202" spans="1:4" s="4" customFormat="1" ht="12.75">
      <c r="A202" s="107"/>
      <c r="B202" s="107"/>
      <c r="C202" s="168"/>
      <c r="D202" s="169"/>
    </row>
    <row r="203" spans="1:4" s="4" customFormat="1" ht="18" customHeight="1">
      <c r="A203" s="107"/>
      <c r="B203" s="107"/>
      <c r="C203" s="168"/>
      <c r="D203" s="169"/>
    </row>
    <row r="204" spans="1:4" ht="12.75">
      <c r="A204" s="107"/>
      <c r="C204" s="168"/>
      <c r="D204" s="169"/>
    </row>
    <row r="205" spans="1:4" s="4" customFormat="1" ht="12.75">
      <c r="A205" s="107"/>
      <c r="B205" s="107"/>
      <c r="C205" s="168"/>
      <c r="D205" s="169"/>
    </row>
    <row r="206" spans="1:4" s="4" customFormat="1" ht="12.75">
      <c r="A206" s="107"/>
      <c r="B206" s="107"/>
      <c r="C206" s="168"/>
      <c r="D206" s="169"/>
    </row>
    <row r="207" spans="1:4" s="4" customFormat="1" ht="12.75">
      <c r="A207" s="107"/>
      <c r="B207" s="107"/>
      <c r="C207" s="168"/>
      <c r="D207" s="169"/>
    </row>
    <row r="208" spans="1:4" ht="12.75" customHeight="1">
      <c r="A208" s="107"/>
      <c r="C208" s="168"/>
      <c r="D208" s="169"/>
    </row>
    <row r="209" spans="1:4" s="4" customFormat="1" ht="12.75">
      <c r="A209" s="107"/>
      <c r="B209" s="107"/>
      <c r="C209" s="168"/>
      <c r="D209" s="169"/>
    </row>
    <row r="210" spans="1:4" s="4" customFormat="1" ht="12.75">
      <c r="A210" s="107"/>
      <c r="B210" s="107"/>
      <c r="C210" s="168"/>
      <c r="D210" s="169"/>
    </row>
    <row r="211" spans="1:4" s="4" customFormat="1" ht="12.75">
      <c r="A211" s="107"/>
      <c r="B211" s="107"/>
      <c r="C211" s="168"/>
      <c r="D211" s="169"/>
    </row>
    <row r="212" spans="1:4" s="4" customFormat="1" ht="12.75">
      <c r="A212" s="107"/>
      <c r="B212" s="107"/>
      <c r="C212" s="168"/>
      <c r="D212" s="169"/>
    </row>
    <row r="213" spans="1:4" s="4" customFormat="1" ht="12.75">
      <c r="A213" s="107"/>
      <c r="B213" s="107"/>
      <c r="C213" s="168"/>
      <c r="D213" s="169"/>
    </row>
    <row r="214" spans="1:4" s="4" customFormat="1" ht="12.75">
      <c r="A214" s="107"/>
      <c r="B214" s="107"/>
      <c r="C214" s="168"/>
      <c r="D214" s="169"/>
    </row>
    <row r="215" spans="1:4" ht="12.75">
      <c r="A215" s="107"/>
      <c r="C215" s="168"/>
      <c r="D215" s="169"/>
    </row>
    <row r="216" spans="1:4" ht="12.75">
      <c r="A216" s="107"/>
      <c r="C216" s="168"/>
      <c r="D216" s="169"/>
    </row>
    <row r="217" spans="1:4" ht="12.75">
      <c r="A217" s="107"/>
      <c r="C217" s="168"/>
      <c r="D217" s="169"/>
    </row>
    <row r="218" spans="1:4" ht="14.25" customHeight="1">
      <c r="A218" s="107"/>
      <c r="C218" s="168"/>
      <c r="D218" s="169"/>
    </row>
    <row r="219" spans="1:4" ht="12.75">
      <c r="A219" s="107"/>
      <c r="C219" s="168"/>
      <c r="D219" s="169"/>
    </row>
    <row r="220" spans="1:4" ht="12.75">
      <c r="A220" s="107"/>
      <c r="C220" s="168"/>
      <c r="D220" s="169"/>
    </row>
    <row r="221" spans="1:4" ht="12.75">
      <c r="A221" s="107"/>
      <c r="C221" s="168"/>
      <c r="D221" s="169"/>
    </row>
    <row r="222" spans="1:4" ht="12.75">
      <c r="A222" s="107"/>
      <c r="C222" s="168"/>
      <c r="D222" s="169"/>
    </row>
    <row r="223" spans="1:4" ht="12.75">
      <c r="A223" s="107"/>
      <c r="C223" s="168"/>
      <c r="D223" s="169"/>
    </row>
    <row r="224" spans="1:4" ht="12.75">
      <c r="A224" s="107"/>
      <c r="C224" s="168"/>
      <c r="D224" s="169"/>
    </row>
    <row r="225" spans="1:4" ht="12.75">
      <c r="A225" s="107"/>
      <c r="C225" s="168"/>
      <c r="D225" s="169"/>
    </row>
    <row r="226" spans="1:4" ht="12.75">
      <c r="A226" s="107"/>
      <c r="C226" s="168"/>
      <c r="D226" s="169"/>
    </row>
    <row r="227" spans="1:4" ht="12.75">
      <c r="A227" s="107"/>
      <c r="C227" s="168"/>
      <c r="D227" s="169"/>
    </row>
    <row r="228" spans="1:4" ht="12.75">
      <c r="A228" s="107"/>
      <c r="C228" s="168"/>
      <c r="D228" s="169"/>
    </row>
    <row r="229" spans="1:4" ht="12.75">
      <c r="A229" s="107"/>
      <c r="C229" s="168"/>
      <c r="D229" s="169"/>
    </row>
    <row r="230" spans="1:4" ht="12.75">
      <c r="A230" s="107"/>
      <c r="C230" s="168"/>
      <c r="D230" s="169"/>
    </row>
    <row r="231" spans="1:4" ht="12.75">
      <c r="A231" s="107"/>
      <c r="C231" s="168"/>
      <c r="D231" s="169"/>
    </row>
    <row r="232" spans="1:4" ht="12.75">
      <c r="A232" s="107"/>
      <c r="C232" s="168"/>
      <c r="D232" s="169"/>
    </row>
    <row r="233" spans="1:4" ht="12.75">
      <c r="A233" s="107"/>
      <c r="C233" s="168"/>
      <c r="D233" s="169"/>
    </row>
    <row r="234" spans="1:4" ht="12.75">
      <c r="A234" s="107"/>
      <c r="C234" s="168"/>
      <c r="D234" s="169"/>
    </row>
    <row r="235" spans="1:4" ht="12.75">
      <c r="A235" s="107"/>
      <c r="C235" s="168"/>
      <c r="D235" s="169"/>
    </row>
    <row r="236" spans="1:4" ht="12.75">
      <c r="A236" s="107"/>
      <c r="C236" s="168"/>
      <c r="D236" s="169"/>
    </row>
    <row r="237" spans="1:4" ht="12.75">
      <c r="A237" s="107"/>
      <c r="C237" s="168"/>
      <c r="D237" s="169"/>
    </row>
    <row r="238" spans="1:4" ht="12.75">
      <c r="A238" s="107"/>
      <c r="C238" s="168"/>
      <c r="D238" s="169"/>
    </row>
    <row r="239" spans="1:4" ht="12.75">
      <c r="A239" s="107"/>
      <c r="C239" s="168"/>
      <c r="D239" s="169"/>
    </row>
    <row r="240" spans="1:4" ht="12.75">
      <c r="A240" s="107"/>
      <c r="C240" s="168"/>
      <c r="D240" s="169"/>
    </row>
    <row r="241" spans="1:4" ht="12.75">
      <c r="A241" s="107"/>
      <c r="C241" s="168"/>
      <c r="D241" s="169"/>
    </row>
    <row r="242" spans="1:4" ht="12.75">
      <c r="A242" s="107"/>
      <c r="C242" s="168"/>
      <c r="D242" s="169"/>
    </row>
    <row r="243" spans="1:4" ht="12.75">
      <c r="A243" s="107"/>
      <c r="C243" s="168"/>
      <c r="D243" s="169"/>
    </row>
    <row r="244" spans="1:4" ht="12.75">
      <c r="A244" s="107"/>
      <c r="C244" s="168"/>
      <c r="D244" s="169"/>
    </row>
    <row r="245" spans="1:4" ht="12.75">
      <c r="A245" s="107"/>
      <c r="C245" s="168"/>
      <c r="D245" s="169"/>
    </row>
    <row r="246" spans="1:4" ht="12.75">
      <c r="A246" s="107"/>
      <c r="C246" s="168"/>
      <c r="D246" s="169"/>
    </row>
    <row r="247" spans="1:4" ht="12.75">
      <c r="A247" s="107"/>
      <c r="C247" s="168"/>
      <c r="D247" s="169"/>
    </row>
    <row r="248" spans="1:4" ht="12.75">
      <c r="A248" s="107"/>
      <c r="C248" s="168"/>
      <c r="D248" s="169"/>
    </row>
    <row r="249" spans="1:4" ht="12.75">
      <c r="A249" s="107"/>
      <c r="C249" s="168"/>
      <c r="D249" s="169"/>
    </row>
    <row r="250" spans="1:4" ht="12.75">
      <c r="A250" s="107"/>
      <c r="C250" s="168"/>
      <c r="D250" s="169"/>
    </row>
    <row r="251" spans="1:4" s="4" customFormat="1" ht="12.75">
      <c r="A251" s="107"/>
      <c r="B251" s="107"/>
      <c r="C251" s="168"/>
      <c r="D251" s="169"/>
    </row>
    <row r="252" spans="1:4" s="4" customFormat="1" ht="12.75">
      <c r="A252" s="107"/>
      <c r="B252" s="107"/>
      <c r="C252" s="168"/>
      <c r="D252" s="169"/>
    </row>
    <row r="253" spans="1:4" s="4" customFormat="1" ht="12.75">
      <c r="A253" s="107"/>
      <c r="B253" s="107"/>
      <c r="C253" s="168"/>
      <c r="D253" s="169"/>
    </row>
    <row r="254" spans="1:4" s="4" customFormat="1" ht="12.75">
      <c r="A254" s="107"/>
      <c r="B254" s="107"/>
      <c r="C254" s="168"/>
      <c r="D254" s="169"/>
    </row>
    <row r="255" spans="1:4" s="4" customFormat="1" ht="12.75">
      <c r="A255" s="107"/>
      <c r="B255" s="107"/>
      <c r="C255" s="168"/>
      <c r="D255" s="169"/>
    </row>
    <row r="256" spans="1:4" s="4" customFormat="1" ht="12.75">
      <c r="A256" s="107"/>
      <c r="B256" s="107"/>
      <c r="C256" s="168"/>
      <c r="D256" s="169"/>
    </row>
    <row r="257" spans="1:4" s="4" customFormat="1" ht="12.75">
      <c r="A257" s="107"/>
      <c r="B257" s="107"/>
      <c r="C257" s="168"/>
      <c r="D257" s="169"/>
    </row>
    <row r="258" spans="1:4" s="4" customFormat="1" ht="12.75">
      <c r="A258" s="107"/>
      <c r="B258" s="107"/>
      <c r="C258" s="168"/>
      <c r="D258" s="169"/>
    </row>
    <row r="259" spans="1:4" s="4" customFormat="1" ht="12.75">
      <c r="A259" s="107"/>
      <c r="B259" s="107"/>
      <c r="C259" s="168"/>
      <c r="D259" s="169"/>
    </row>
    <row r="260" spans="1:4" s="4" customFormat="1" ht="12.75">
      <c r="A260" s="107"/>
      <c r="B260" s="107"/>
      <c r="C260" s="168"/>
      <c r="D260" s="169"/>
    </row>
    <row r="261" spans="1:4" s="4" customFormat="1" ht="12.75">
      <c r="A261" s="107"/>
      <c r="B261" s="107"/>
      <c r="C261" s="168"/>
      <c r="D261" s="169"/>
    </row>
    <row r="262" spans="1:4" s="4" customFormat="1" ht="12.75">
      <c r="A262" s="107"/>
      <c r="B262" s="107"/>
      <c r="C262" s="168"/>
      <c r="D262" s="169"/>
    </row>
    <row r="263" spans="1:4" s="4" customFormat="1" ht="12.75">
      <c r="A263" s="107"/>
      <c r="B263" s="107"/>
      <c r="C263" s="168"/>
      <c r="D263" s="169"/>
    </row>
    <row r="264" spans="1:4" s="4" customFormat="1" ht="12.75">
      <c r="A264" s="107"/>
      <c r="B264" s="107"/>
      <c r="C264" s="168"/>
      <c r="D264" s="169"/>
    </row>
    <row r="265" spans="1:4" s="4" customFormat="1" ht="12.75">
      <c r="A265" s="107"/>
      <c r="B265" s="107"/>
      <c r="C265" s="168"/>
      <c r="D265" s="169"/>
    </row>
    <row r="266" spans="1:4" s="4" customFormat="1" ht="12.75">
      <c r="A266" s="107"/>
      <c r="B266" s="107"/>
      <c r="C266" s="168"/>
      <c r="D266" s="169"/>
    </row>
    <row r="267" spans="1:4" s="4" customFormat="1" ht="12.75">
      <c r="A267" s="107"/>
      <c r="B267" s="107"/>
      <c r="C267" s="168"/>
      <c r="D267" s="169"/>
    </row>
    <row r="268" spans="1:4" s="4" customFormat="1" ht="12.75">
      <c r="A268" s="107"/>
      <c r="B268" s="107"/>
      <c r="C268" s="168"/>
      <c r="D268" s="169"/>
    </row>
    <row r="269" spans="1:4" s="4" customFormat="1" ht="12.75">
      <c r="A269" s="107"/>
      <c r="B269" s="107"/>
      <c r="C269" s="168"/>
      <c r="D269" s="169"/>
    </row>
    <row r="270" spans="1:4" s="4" customFormat="1" ht="12.75">
      <c r="A270" s="107"/>
      <c r="B270" s="107"/>
      <c r="C270" s="168"/>
      <c r="D270" s="169"/>
    </row>
    <row r="271" spans="1:4" s="4" customFormat="1" ht="12.75">
      <c r="A271" s="107"/>
      <c r="B271" s="107"/>
      <c r="C271" s="168"/>
      <c r="D271" s="169"/>
    </row>
    <row r="272" spans="1:4" s="4" customFormat="1" ht="12.75">
      <c r="A272" s="107"/>
      <c r="B272" s="107"/>
      <c r="C272" s="168"/>
      <c r="D272" s="169"/>
    </row>
    <row r="273" spans="1:4" s="4" customFormat="1" ht="12.75">
      <c r="A273" s="107"/>
      <c r="B273" s="107"/>
      <c r="C273" s="168"/>
      <c r="D273" s="169"/>
    </row>
    <row r="274" spans="1:4" s="4" customFormat="1" ht="12.75">
      <c r="A274" s="107"/>
      <c r="B274" s="107"/>
      <c r="C274" s="168"/>
      <c r="D274" s="169"/>
    </row>
    <row r="275" spans="1:4" s="4" customFormat="1" ht="12.75">
      <c r="A275" s="107"/>
      <c r="B275" s="107"/>
      <c r="C275" s="168"/>
      <c r="D275" s="169"/>
    </row>
    <row r="276" spans="1:4" s="4" customFormat="1" ht="12.75">
      <c r="A276" s="107"/>
      <c r="B276" s="107"/>
      <c r="C276" s="168"/>
      <c r="D276" s="169"/>
    </row>
    <row r="277" spans="1:4" s="4" customFormat="1" ht="12.75">
      <c r="A277" s="107"/>
      <c r="B277" s="107"/>
      <c r="C277" s="168"/>
      <c r="D277" s="169"/>
    </row>
    <row r="278" spans="1:4" s="4" customFormat="1" ht="12.75">
      <c r="A278" s="107"/>
      <c r="B278" s="107"/>
      <c r="C278" s="168"/>
      <c r="D278" s="169"/>
    </row>
    <row r="279" spans="1:4" s="4" customFormat="1" ht="18" customHeight="1">
      <c r="A279" s="107"/>
      <c r="B279" s="107"/>
      <c r="C279" s="168"/>
      <c r="D279" s="169"/>
    </row>
    <row r="280" spans="1:4" ht="12.75">
      <c r="A280" s="107"/>
      <c r="C280" s="168"/>
      <c r="D280" s="169"/>
    </row>
    <row r="281" spans="1:4" s="4" customFormat="1" ht="12.75">
      <c r="A281" s="107"/>
      <c r="B281" s="107"/>
      <c r="C281" s="168"/>
      <c r="D281" s="169"/>
    </row>
    <row r="282" spans="1:4" s="4" customFormat="1" ht="12.75">
      <c r="A282" s="107"/>
      <c r="B282" s="107"/>
      <c r="C282" s="168"/>
      <c r="D282" s="169"/>
    </row>
    <row r="283" spans="1:4" s="4" customFormat="1" ht="12.75">
      <c r="A283" s="107"/>
      <c r="B283" s="107"/>
      <c r="C283" s="168"/>
      <c r="D283" s="169"/>
    </row>
    <row r="284" spans="1:4" s="4" customFormat="1" ht="18" customHeight="1">
      <c r="A284" s="107"/>
      <c r="B284" s="107"/>
      <c r="C284" s="168"/>
      <c r="D284" s="169"/>
    </row>
    <row r="285" spans="1:4" ht="12.75">
      <c r="A285" s="107"/>
      <c r="C285" s="168"/>
      <c r="D285" s="169"/>
    </row>
    <row r="286" spans="1:4" ht="14.25" customHeight="1">
      <c r="A286" s="107"/>
      <c r="C286" s="168"/>
      <c r="D286" s="169"/>
    </row>
    <row r="287" spans="1:4" ht="14.25" customHeight="1">
      <c r="A287" s="107"/>
      <c r="C287" s="168"/>
      <c r="D287" s="169"/>
    </row>
    <row r="288" spans="1:4" ht="14.25" customHeight="1">
      <c r="A288" s="107"/>
      <c r="C288" s="168"/>
      <c r="D288" s="169"/>
    </row>
    <row r="289" spans="1:4" ht="12.75">
      <c r="A289" s="107"/>
      <c r="C289" s="168"/>
      <c r="D289" s="169"/>
    </row>
    <row r="290" spans="1:4" ht="14.25" customHeight="1">
      <c r="A290" s="107"/>
      <c r="C290" s="168"/>
      <c r="D290" s="169"/>
    </row>
    <row r="291" spans="1:4" ht="12.75">
      <c r="A291" s="107"/>
      <c r="C291" s="168"/>
      <c r="D291" s="169"/>
    </row>
    <row r="292" spans="1:4" ht="14.25" customHeight="1">
      <c r="A292" s="107"/>
      <c r="C292" s="168"/>
      <c r="D292" s="169"/>
    </row>
    <row r="293" spans="1:4" ht="12.75">
      <c r="A293" s="107"/>
      <c r="C293" s="168"/>
      <c r="D293" s="169"/>
    </row>
    <row r="294" spans="1:4" s="4" customFormat="1" ht="30" customHeight="1">
      <c r="A294" s="107"/>
      <c r="B294" s="107"/>
      <c r="C294" s="168"/>
      <c r="D294" s="169"/>
    </row>
    <row r="295" spans="1:4" s="4" customFormat="1" ht="12.75">
      <c r="A295" s="107"/>
      <c r="B295" s="107"/>
      <c r="C295" s="168"/>
      <c r="D295" s="169"/>
    </row>
    <row r="296" spans="1:4" s="4" customFormat="1" ht="12.75">
      <c r="A296" s="107"/>
      <c r="B296" s="107"/>
      <c r="C296" s="168"/>
      <c r="D296" s="169"/>
    </row>
    <row r="297" spans="1:4" s="4" customFormat="1" ht="12.75">
      <c r="A297" s="107"/>
      <c r="B297" s="107"/>
      <c r="C297" s="168"/>
      <c r="D297" s="169"/>
    </row>
    <row r="298" spans="1:4" s="4" customFormat="1" ht="12.75">
      <c r="A298" s="107"/>
      <c r="B298" s="107"/>
      <c r="C298" s="168"/>
      <c r="D298" s="169"/>
    </row>
    <row r="299" spans="1:4" s="4" customFormat="1" ht="12.75">
      <c r="A299" s="107"/>
      <c r="B299" s="107"/>
      <c r="C299" s="168"/>
      <c r="D299" s="169"/>
    </row>
    <row r="300" spans="1:4" s="4" customFormat="1" ht="12.75">
      <c r="A300" s="107"/>
      <c r="B300" s="107"/>
      <c r="C300" s="168"/>
      <c r="D300" s="169"/>
    </row>
    <row r="301" spans="1:4" s="4" customFormat="1" ht="12.75">
      <c r="A301" s="107"/>
      <c r="B301" s="107"/>
      <c r="C301" s="168"/>
      <c r="D301" s="169"/>
    </row>
    <row r="302" spans="1:4" s="4" customFormat="1" ht="12.75">
      <c r="A302" s="107"/>
      <c r="B302" s="107"/>
      <c r="C302" s="168"/>
      <c r="D302" s="169"/>
    </row>
    <row r="303" spans="1:4" s="4" customFormat="1" ht="12.75">
      <c r="A303" s="107"/>
      <c r="B303" s="107"/>
      <c r="C303" s="168"/>
      <c r="D303" s="169"/>
    </row>
    <row r="304" spans="1:4" s="4" customFormat="1" ht="12.75">
      <c r="A304" s="107"/>
      <c r="B304" s="107"/>
      <c r="C304" s="168"/>
      <c r="D304" s="169"/>
    </row>
    <row r="305" spans="1:4" s="4" customFormat="1" ht="12.75">
      <c r="A305" s="107"/>
      <c r="B305" s="107"/>
      <c r="C305" s="168"/>
      <c r="D305" s="169"/>
    </row>
    <row r="306" spans="1:4" s="4" customFormat="1" ht="12.75">
      <c r="A306" s="107"/>
      <c r="B306" s="107"/>
      <c r="C306" s="168"/>
      <c r="D306" s="169"/>
    </row>
    <row r="307" spans="1:4" s="4" customFormat="1" ht="12.75">
      <c r="A307" s="107"/>
      <c r="B307" s="107"/>
      <c r="C307" s="168"/>
      <c r="D307" s="169"/>
    </row>
    <row r="308" spans="1:4" s="4" customFormat="1" ht="12.75">
      <c r="A308" s="107"/>
      <c r="B308" s="107"/>
      <c r="C308" s="168"/>
      <c r="D308" s="169"/>
    </row>
    <row r="309" spans="1:4" ht="12.75">
      <c r="A309" s="107"/>
      <c r="C309" s="168"/>
      <c r="D309" s="169"/>
    </row>
    <row r="310" spans="1:4" ht="12.75">
      <c r="A310" s="107"/>
      <c r="C310" s="168"/>
      <c r="D310" s="169"/>
    </row>
    <row r="311" spans="1:4" ht="18" customHeight="1">
      <c r="A311" s="107"/>
      <c r="C311" s="168"/>
      <c r="D311" s="169"/>
    </row>
    <row r="312" spans="1:4" ht="20.25" customHeight="1">
      <c r="A312" s="107"/>
      <c r="C312" s="168"/>
      <c r="D312" s="169"/>
    </row>
    <row r="313" spans="1:4" ht="12.75">
      <c r="A313" s="107"/>
      <c r="C313" s="168"/>
      <c r="D313" s="169"/>
    </row>
    <row r="314" spans="1:4" ht="12.75">
      <c r="A314" s="107"/>
      <c r="C314" s="168"/>
      <c r="D314" s="169"/>
    </row>
    <row r="315" spans="1:4" ht="12.75">
      <c r="A315" s="107"/>
      <c r="C315" s="168"/>
      <c r="D315" s="169"/>
    </row>
    <row r="316" spans="1:4" ht="12.75">
      <c r="A316" s="107"/>
      <c r="C316" s="168"/>
      <c r="D316" s="169"/>
    </row>
    <row r="317" spans="1:4" ht="12.75">
      <c r="A317" s="107"/>
      <c r="C317" s="168"/>
      <c r="D317" s="169"/>
    </row>
    <row r="318" spans="1:4" ht="12.75">
      <c r="A318" s="107"/>
      <c r="C318" s="168"/>
      <c r="D318" s="169"/>
    </row>
    <row r="319" spans="1:4" ht="12.75">
      <c r="A319" s="107"/>
      <c r="C319" s="168"/>
      <c r="D319" s="169"/>
    </row>
    <row r="320" spans="1:4" ht="12.75">
      <c r="A320" s="107"/>
      <c r="C320" s="168"/>
      <c r="D320" s="169"/>
    </row>
    <row r="321" spans="1:4" ht="12.75">
      <c r="A321" s="107"/>
      <c r="C321" s="168"/>
      <c r="D321" s="169"/>
    </row>
    <row r="322" spans="1:4" ht="12.75">
      <c r="A322" s="107"/>
      <c r="C322" s="168"/>
      <c r="D322" s="169"/>
    </row>
    <row r="323" spans="1:4" ht="12.75">
      <c r="A323" s="107"/>
      <c r="C323" s="168"/>
      <c r="D323" s="169"/>
    </row>
    <row r="324" spans="1:4" ht="12.75">
      <c r="A324" s="107"/>
      <c r="C324" s="168"/>
      <c r="D324" s="169"/>
    </row>
    <row r="325" spans="1:4" ht="12.75">
      <c r="A325" s="107"/>
      <c r="C325" s="168"/>
      <c r="D325" s="169"/>
    </row>
    <row r="326" spans="1:4" ht="12.75">
      <c r="A326" s="107"/>
      <c r="C326" s="168"/>
      <c r="D326" s="169"/>
    </row>
    <row r="327" spans="1:4" ht="12.75">
      <c r="A327" s="107"/>
      <c r="C327" s="168"/>
      <c r="D327" s="169"/>
    </row>
    <row r="328" spans="1:4" ht="12.75">
      <c r="A328" s="107"/>
      <c r="C328" s="168"/>
      <c r="D328" s="169"/>
    </row>
    <row r="329" spans="1:4" ht="12.75">
      <c r="A329" s="107"/>
      <c r="C329" s="168"/>
      <c r="D329" s="169"/>
    </row>
    <row r="330" spans="1:4" ht="12.75">
      <c r="A330" s="107"/>
      <c r="C330" s="168"/>
      <c r="D330" s="169"/>
    </row>
    <row r="331" spans="1:4" ht="12.75">
      <c r="A331" s="107"/>
      <c r="C331" s="168"/>
      <c r="D331" s="169"/>
    </row>
    <row r="332" spans="1:4" ht="12.75">
      <c r="A332" s="107"/>
      <c r="C332" s="168"/>
      <c r="D332" s="169"/>
    </row>
    <row r="333" spans="1:4" ht="12.75">
      <c r="A333" s="107"/>
      <c r="C333" s="168"/>
      <c r="D333" s="169"/>
    </row>
    <row r="334" spans="1:4" ht="12.75">
      <c r="A334" s="107"/>
      <c r="C334" s="168"/>
      <c r="D334" s="169"/>
    </row>
    <row r="335" spans="1:4" ht="12.75">
      <c r="A335" s="107"/>
      <c r="C335" s="168"/>
      <c r="D335" s="169"/>
    </row>
    <row r="336" spans="1:4" ht="12.75">
      <c r="A336" s="107"/>
      <c r="C336" s="168"/>
      <c r="D336" s="169"/>
    </row>
    <row r="337" spans="1:4" ht="12.75">
      <c r="A337" s="107"/>
      <c r="C337" s="168"/>
      <c r="D337" s="169"/>
    </row>
    <row r="338" spans="1:4" ht="12.75">
      <c r="A338" s="107"/>
      <c r="C338" s="168"/>
      <c r="D338" s="169"/>
    </row>
    <row r="339" spans="1:4" ht="12.75">
      <c r="A339" s="107"/>
      <c r="C339" s="168"/>
      <c r="D339" s="169"/>
    </row>
    <row r="340" spans="1:4" ht="12.75">
      <c r="A340" s="107"/>
      <c r="C340" s="168"/>
      <c r="D340" s="169"/>
    </row>
    <row r="341" spans="1:4" ht="12.75">
      <c r="A341" s="107"/>
      <c r="C341" s="168"/>
      <c r="D341" s="169"/>
    </row>
    <row r="342" spans="1:4" ht="12.75">
      <c r="A342" s="107"/>
      <c r="C342" s="168"/>
      <c r="D342" s="169"/>
    </row>
    <row r="343" spans="1:4" ht="12.75">
      <c r="A343" s="107"/>
      <c r="C343" s="168"/>
      <c r="D343" s="169"/>
    </row>
    <row r="344" spans="1:4" ht="12.75">
      <c r="A344" s="107"/>
      <c r="C344" s="168"/>
      <c r="D344" s="169"/>
    </row>
    <row r="345" spans="1:4" ht="12.75">
      <c r="A345" s="107"/>
      <c r="C345" s="168"/>
      <c r="D345" s="169"/>
    </row>
    <row r="346" spans="1:4" ht="12.75">
      <c r="A346" s="107"/>
      <c r="C346" s="168"/>
      <c r="D346" s="169"/>
    </row>
    <row r="347" spans="1:4" ht="12.75">
      <c r="A347" s="107"/>
      <c r="C347" s="168"/>
      <c r="D347" s="169"/>
    </row>
    <row r="348" spans="1:4" ht="12.75">
      <c r="A348" s="107"/>
      <c r="C348" s="168"/>
      <c r="D348" s="169"/>
    </row>
    <row r="349" spans="1:4" ht="12.75">
      <c r="A349" s="107"/>
      <c r="C349" s="168"/>
      <c r="D349" s="169"/>
    </row>
    <row r="350" spans="1:4" ht="12.75">
      <c r="A350" s="107"/>
      <c r="C350" s="168"/>
      <c r="D350" s="169"/>
    </row>
    <row r="351" spans="1:4" ht="12.75">
      <c r="A351" s="107"/>
      <c r="C351" s="168"/>
      <c r="D351" s="169"/>
    </row>
    <row r="352" spans="1:4" ht="12.75">
      <c r="A352" s="107"/>
      <c r="C352" s="168"/>
      <c r="D352" s="169"/>
    </row>
    <row r="353" spans="1:4" ht="12.75">
      <c r="A353" s="107"/>
      <c r="C353" s="168"/>
      <c r="D353" s="169"/>
    </row>
    <row r="354" spans="1:4" ht="12.75">
      <c r="A354" s="107"/>
      <c r="C354" s="168"/>
      <c r="D354" s="169"/>
    </row>
    <row r="355" spans="1:4" ht="12.75">
      <c r="A355" s="107"/>
      <c r="C355" s="168"/>
      <c r="D355" s="169"/>
    </row>
    <row r="356" spans="1:4" ht="12.75">
      <c r="A356" s="107"/>
      <c r="C356" s="168"/>
      <c r="D356" s="169"/>
    </row>
    <row r="357" spans="1:4" ht="12.75">
      <c r="A357" s="107"/>
      <c r="C357" s="168"/>
      <c r="D357" s="169"/>
    </row>
    <row r="358" spans="1:4" ht="12.75">
      <c r="A358" s="107"/>
      <c r="C358" s="168"/>
      <c r="D358" s="169"/>
    </row>
    <row r="359" spans="1:4" ht="12.75">
      <c r="A359" s="107"/>
      <c r="C359" s="168"/>
      <c r="D359" s="169"/>
    </row>
    <row r="360" spans="1:4" ht="12.75">
      <c r="A360" s="107"/>
      <c r="C360" s="168"/>
      <c r="D360" s="169"/>
    </row>
    <row r="361" spans="1:4" ht="12.75">
      <c r="A361" s="107"/>
      <c r="C361" s="168"/>
      <c r="D361" s="169"/>
    </row>
    <row r="362" spans="1:4" ht="12.75">
      <c r="A362" s="107"/>
      <c r="C362" s="168"/>
      <c r="D362" s="169"/>
    </row>
    <row r="363" spans="1:4" ht="12.75">
      <c r="A363" s="107"/>
      <c r="C363" s="168"/>
      <c r="D363" s="169"/>
    </row>
    <row r="364" spans="1:4" ht="12.75">
      <c r="A364" s="107"/>
      <c r="C364" s="168"/>
      <c r="D364" s="169"/>
    </row>
    <row r="365" spans="1:4" ht="12.75">
      <c r="A365" s="107"/>
      <c r="C365" s="168"/>
      <c r="D365" s="169"/>
    </row>
    <row r="366" spans="1:4" ht="12.75">
      <c r="A366" s="107"/>
      <c r="C366" s="168"/>
      <c r="D366" s="169"/>
    </row>
    <row r="367" spans="1:4" ht="12.75">
      <c r="A367" s="107"/>
      <c r="C367" s="168"/>
      <c r="D367" s="169"/>
    </row>
    <row r="368" spans="1:4" ht="12.75">
      <c r="A368" s="107"/>
      <c r="C368" s="168"/>
      <c r="D368" s="169"/>
    </row>
    <row r="369" spans="1:4" ht="12.75">
      <c r="A369" s="107"/>
      <c r="C369" s="168"/>
      <c r="D369" s="169"/>
    </row>
    <row r="370" spans="1:4" ht="12.75">
      <c r="A370" s="107"/>
      <c r="C370" s="168"/>
      <c r="D370" s="169"/>
    </row>
    <row r="371" spans="1:4" ht="12.75">
      <c r="A371" s="107"/>
      <c r="C371" s="168"/>
      <c r="D371" s="169"/>
    </row>
    <row r="372" spans="1:4" ht="12.75">
      <c r="A372" s="107"/>
      <c r="C372" s="168"/>
      <c r="D372" s="169"/>
    </row>
    <row r="373" spans="1:4" ht="12.75">
      <c r="A373" s="107"/>
      <c r="C373" s="168"/>
      <c r="D373" s="169"/>
    </row>
    <row r="374" spans="1:4" ht="12.75">
      <c r="A374" s="107"/>
      <c r="C374" s="168"/>
      <c r="D374" s="169"/>
    </row>
    <row r="375" spans="1:4" ht="12.75">
      <c r="A375" s="107"/>
      <c r="C375" s="168"/>
      <c r="D375" s="169"/>
    </row>
    <row r="376" spans="1:4" ht="12.75">
      <c r="A376" s="107"/>
      <c r="C376" s="168"/>
      <c r="D376" s="169"/>
    </row>
    <row r="377" spans="1:4" ht="12.75">
      <c r="A377" s="107"/>
      <c r="C377" s="168"/>
      <c r="D377" s="169"/>
    </row>
    <row r="378" spans="1:4" ht="12.75">
      <c r="A378" s="107"/>
      <c r="C378" s="168"/>
      <c r="D378" s="169"/>
    </row>
    <row r="379" spans="1:4" ht="12.75">
      <c r="A379" s="107"/>
      <c r="C379" s="168"/>
      <c r="D379" s="169"/>
    </row>
    <row r="380" spans="1:4" ht="12.75">
      <c r="A380" s="107"/>
      <c r="C380" s="168"/>
      <c r="D380" s="169"/>
    </row>
    <row r="381" spans="1:4" ht="12.75">
      <c r="A381" s="107"/>
      <c r="C381" s="168"/>
      <c r="D381" s="169"/>
    </row>
    <row r="382" spans="1:4" ht="12.75">
      <c r="A382" s="107"/>
      <c r="C382" s="168"/>
      <c r="D382" s="169"/>
    </row>
    <row r="383" spans="1:4" ht="12.75">
      <c r="A383" s="107"/>
      <c r="C383" s="168"/>
      <c r="D383" s="169"/>
    </row>
    <row r="384" spans="1:4" ht="12.75">
      <c r="A384" s="107"/>
      <c r="C384" s="168"/>
      <c r="D384" s="169"/>
    </row>
    <row r="385" spans="1:4" ht="12.75">
      <c r="A385" s="107"/>
      <c r="C385" s="168"/>
      <c r="D385" s="169"/>
    </row>
    <row r="386" spans="1:4" ht="12.75">
      <c r="A386" s="107"/>
      <c r="C386" s="168"/>
      <c r="D386" s="169"/>
    </row>
    <row r="387" spans="1:4" ht="12.75">
      <c r="A387" s="107"/>
      <c r="C387" s="168"/>
      <c r="D387" s="169"/>
    </row>
    <row r="388" spans="1:4" ht="12.75">
      <c r="A388" s="107"/>
      <c r="C388" s="168"/>
      <c r="D388" s="169"/>
    </row>
    <row r="389" spans="1:4" ht="12.75">
      <c r="A389" s="107"/>
      <c r="C389" s="168"/>
      <c r="D389" s="169"/>
    </row>
    <row r="390" spans="1:4" ht="12.75">
      <c r="A390" s="107"/>
      <c r="C390" s="168"/>
      <c r="D390" s="169"/>
    </row>
    <row r="391" spans="1:4" ht="12.75">
      <c r="A391" s="107"/>
      <c r="C391" s="168"/>
      <c r="D391" s="169"/>
    </row>
    <row r="392" spans="1:4" ht="12.75">
      <c r="A392" s="107"/>
      <c r="C392" s="168"/>
      <c r="D392" s="169"/>
    </row>
    <row r="393" spans="1:4" ht="12.75">
      <c r="A393" s="107"/>
      <c r="C393" s="168"/>
      <c r="D393" s="169"/>
    </row>
    <row r="394" spans="1:4" ht="12.75">
      <c r="A394" s="107"/>
      <c r="C394" s="168"/>
      <c r="D394" s="169"/>
    </row>
    <row r="395" spans="1:4" ht="12.75">
      <c r="A395" s="107"/>
      <c r="C395" s="168"/>
      <c r="D395" s="169"/>
    </row>
    <row r="396" spans="1:4" ht="12.75">
      <c r="A396" s="107"/>
      <c r="C396" s="168"/>
      <c r="D396" s="169"/>
    </row>
    <row r="397" spans="1:4" ht="12.75">
      <c r="A397" s="107"/>
      <c r="C397" s="168"/>
      <c r="D397" s="169"/>
    </row>
    <row r="398" spans="1:4" ht="12.75">
      <c r="A398" s="107"/>
      <c r="C398" s="168"/>
      <c r="D398" s="169"/>
    </row>
    <row r="399" spans="1:4" ht="12.75">
      <c r="A399" s="107"/>
      <c r="C399" s="168"/>
      <c r="D399" s="169"/>
    </row>
    <row r="400" spans="1:4" ht="12.75">
      <c r="A400" s="107"/>
      <c r="C400" s="168"/>
      <c r="D400" s="169"/>
    </row>
    <row r="401" spans="1:4" ht="12.75">
      <c r="A401" s="107"/>
      <c r="C401" s="168"/>
      <c r="D401" s="169"/>
    </row>
    <row r="402" spans="1:4" ht="12.75">
      <c r="A402" s="107"/>
      <c r="C402" s="168"/>
      <c r="D402" s="169"/>
    </row>
    <row r="403" spans="1:4" ht="12.75">
      <c r="A403" s="107"/>
      <c r="C403" s="168"/>
      <c r="D403" s="169"/>
    </row>
    <row r="404" spans="1:4" ht="12.75">
      <c r="A404" s="107"/>
      <c r="C404" s="168"/>
      <c r="D404" s="169"/>
    </row>
    <row r="405" spans="1:4" ht="12.75">
      <c r="A405" s="107"/>
      <c r="C405" s="168"/>
      <c r="D405" s="169"/>
    </row>
    <row r="406" spans="1:4" ht="12.75">
      <c r="A406" s="107"/>
      <c r="C406" s="168"/>
      <c r="D406" s="169"/>
    </row>
    <row r="407" spans="1:4" ht="12.75">
      <c r="A407" s="107"/>
      <c r="C407" s="168"/>
      <c r="D407" s="169"/>
    </row>
    <row r="408" spans="1:4" ht="12.75">
      <c r="A408" s="107"/>
      <c r="C408" s="168"/>
      <c r="D408" s="169"/>
    </row>
    <row r="409" spans="1:4" ht="12.75">
      <c r="A409" s="107"/>
      <c r="C409" s="168"/>
      <c r="D409" s="169"/>
    </row>
    <row r="410" spans="1:4" ht="12.75">
      <c r="A410" s="107"/>
      <c r="C410" s="168"/>
      <c r="D410" s="169"/>
    </row>
    <row r="411" spans="1:4" ht="12.75">
      <c r="A411" s="107"/>
      <c r="C411" s="168"/>
      <c r="D411" s="169"/>
    </row>
    <row r="412" spans="1:4" ht="12.75">
      <c r="A412" s="107"/>
      <c r="C412" s="168"/>
      <c r="D412" s="169"/>
    </row>
    <row r="413" spans="1:4" ht="12.75">
      <c r="A413" s="107"/>
      <c r="C413" s="168"/>
      <c r="D413" s="169"/>
    </row>
    <row r="414" spans="1:4" ht="12.75">
      <c r="A414" s="107"/>
      <c r="C414" s="168"/>
      <c r="D414" s="169"/>
    </row>
    <row r="415" spans="1:4" ht="12.75">
      <c r="A415" s="107"/>
      <c r="C415" s="168"/>
      <c r="D415" s="169"/>
    </row>
    <row r="416" spans="1:4" ht="12.75">
      <c r="A416" s="107"/>
      <c r="C416" s="168"/>
      <c r="D416" s="169"/>
    </row>
    <row r="417" spans="1:4" ht="12.75">
      <c r="A417" s="107"/>
      <c r="C417" s="168"/>
      <c r="D417" s="169"/>
    </row>
    <row r="418" spans="1:4" ht="12.75">
      <c r="A418" s="107"/>
      <c r="C418" s="168"/>
      <c r="D418" s="169"/>
    </row>
    <row r="419" spans="1:4" ht="12.75">
      <c r="A419" s="107"/>
      <c r="C419" s="168"/>
      <c r="D419" s="169"/>
    </row>
    <row r="420" spans="1:4" ht="12.75">
      <c r="A420" s="107"/>
      <c r="C420" s="168"/>
      <c r="D420" s="169"/>
    </row>
    <row r="421" spans="1:4" ht="12.75">
      <c r="A421" s="107"/>
      <c r="C421" s="168"/>
      <c r="D421" s="169"/>
    </row>
    <row r="422" spans="1:4" ht="12.75">
      <c r="A422" s="107"/>
      <c r="C422" s="168"/>
      <c r="D422" s="169"/>
    </row>
    <row r="423" spans="1:4" ht="12.75">
      <c r="A423" s="107"/>
      <c r="C423" s="168"/>
      <c r="D423" s="169"/>
    </row>
    <row r="424" spans="1:4" ht="12.75">
      <c r="A424" s="107"/>
      <c r="C424" s="168"/>
      <c r="D424" s="169"/>
    </row>
    <row r="425" spans="1:4" ht="12.75">
      <c r="A425" s="107"/>
      <c r="C425" s="168"/>
      <c r="D425" s="169"/>
    </row>
    <row r="426" spans="1:4" ht="12.75">
      <c r="A426" s="107"/>
      <c r="C426" s="168"/>
      <c r="D426" s="169"/>
    </row>
    <row r="427" spans="1:4" ht="12.75">
      <c r="A427" s="107"/>
      <c r="C427" s="168"/>
      <c r="D427" s="169"/>
    </row>
    <row r="428" spans="1:4" ht="12.75">
      <c r="A428" s="107"/>
      <c r="C428" s="168"/>
      <c r="D428" s="169"/>
    </row>
    <row r="429" spans="1:4" ht="12.75">
      <c r="A429" s="107"/>
      <c r="C429" s="168"/>
      <c r="D429" s="169"/>
    </row>
    <row r="430" spans="1:4" ht="12.75">
      <c r="A430" s="107"/>
      <c r="C430" s="168"/>
      <c r="D430" s="169"/>
    </row>
    <row r="431" spans="1:4" ht="12.75">
      <c r="A431" s="107"/>
      <c r="C431" s="168"/>
      <c r="D431" s="169"/>
    </row>
    <row r="432" spans="1:4" ht="12.75">
      <c r="A432" s="107"/>
      <c r="C432" s="168"/>
      <c r="D432" s="169"/>
    </row>
    <row r="433" spans="1:4" ht="12.75">
      <c r="A433" s="107"/>
      <c r="C433" s="168"/>
      <c r="D433" s="169"/>
    </row>
    <row r="434" spans="1:4" ht="12.75">
      <c r="A434" s="107"/>
      <c r="C434" s="168"/>
      <c r="D434" s="169"/>
    </row>
    <row r="435" spans="1:4" ht="12.75">
      <c r="A435" s="107"/>
      <c r="C435" s="168"/>
      <c r="D435" s="169"/>
    </row>
    <row r="436" spans="1:4" ht="12.75">
      <c r="A436" s="107"/>
      <c r="C436" s="168"/>
      <c r="D436" s="169"/>
    </row>
    <row r="437" spans="1:4" ht="12.75">
      <c r="A437" s="107"/>
      <c r="C437" s="168"/>
      <c r="D437" s="169"/>
    </row>
    <row r="438" spans="1:4" ht="12.75">
      <c r="A438" s="107"/>
      <c r="C438" s="168"/>
      <c r="D438" s="169"/>
    </row>
    <row r="439" spans="1:4" ht="12.75">
      <c r="A439" s="107"/>
      <c r="C439" s="168"/>
      <c r="D439" s="169"/>
    </row>
    <row r="440" spans="1:4" ht="12.75">
      <c r="A440" s="107"/>
      <c r="C440" s="168"/>
      <c r="D440" s="169"/>
    </row>
    <row r="441" spans="1:4" ht="12.75">
      <c r="A441" s="107"/>
      <c r="C441" s="168"/>
      <c r="D441" s="169"/>
    </row>
    <row r="442" spans="1:4" ht="12.75">
      <c r="A442" s="107"/>
      <c r="C442" s="168"/>
      <c r="D442" s="169"/>
    </row>
    <row r="443" spans="1:4" ht="12.75">
      <c r="A443" s="107"/>
      <c r="C443" s="168"/>
      <c r="D443" s="169"/>
    </row>
    <row r="444" spans="1:4" ht="12.75">
      <c r="A444" s="107"/>
      <c r="C444" s="168"/>
      <c r="D444" s="169"/>
    </row>
    <row r="445" spans="1:4" ht="12.75">
      <c r="A445" s="107"/>
      <c r="C445" s="168"/>
      <c r="D445" s="169"/>
    </row>
    <row r="446" spans="1:4" ht="12.75">
      <c r="A446" s="107"/>
      <c r="C446" s="168"/>
      <c r="D446" s="169"/>
    </row>
    <row r="447" spans="1:4" ht="12.75">
      <c r="A447" s="107"/>
      <c r="C447" s="168"/>
      <c r="D447" s="169"/>
    </row>
    <row r="448" spans="1:4" ht="12.75">
      <c r="A448" s="107"/>
      <c r="C448" s="168"/>
      <c r="D448" s="169"/>
    </row>
    <row r="449" spans="1:4" ht="12.75">
      <c r="A449" s="107"/>
      <c r="C449" s="168"/>
      <c r="D449" s="169"/>
    </row>
    <row r="450" spans="1:4" ht="12.75">
      <c r="A450" s="107"/>
      <c r="C450" s="168"/>
      <c r="D450" s="169"/>
    </row>
    <row r="451" spans="1:4" ht="12.75">
      <c r="A451" s="107"/>
      <c r="C451" s="168"/>
      <c r="D451" s="169"/>
    </row>
    <row r="452" spans="1:4" ht="12.75">
      <c r="A452" s="107"/>
      <c r="C452" s="168"/>
      <c r="D452" s="169"/>
    </row>
    <row r="453" spans="1:4" ht="12.75">
      <c r="A453" s="107"/>
      <c r="C453" s="168"/>
      <c r="D453" s="169"/>
    </row>
    <row r="454" spans="1:4" ht="12.75">
      <c r="A454" s="107"/>
      <c r="C454" s="168"/>
      <c r="D454" s="169"/>
    </row>
    <row r="455" spans="1:4" ht="12.75">
      <c r="A455" s="107"/>
      <c r="C455" s="168"/>
      <c r="D455" s="169"/>
    </row>
    <row r="456" spans="1:4" ht="12.75">
      <c r="A456" s="107"/>
      <c r="C456" s="168"/>
      <c r="D456" s="169"/>
    </row>
    <row r="457" spans="1:4" ht="12.75">
      <c r="A457" s="107"/>
      <c r="C457" s="168"/>
      <c r="D457" s="169"/>
    </row>
    <row r="458" spans="1:4" ht="12.75">
      <c r="A458" s="107"/>
      <c r="C458" s="168"/>
      <c r="D458" s="169"/>
    </row>
    <row r="459" spans="1:4" ht="12.75">
      <c r="A459" s="107"/>
      <c r="C459" s="168"/>
      <c r="D459" s="169"/>
    </row>
    <row r="460" spans="1:4" ht="12.75">
      <c r="A460" s="107"/>
      <c r="C460" s="168"/>
      <c r="D460" s="169"/>
    </row>
    <row r="461" spans="1:4" ht="12.75">
      <c r="A461" s="107"/>
      <c r="C461" s="168"/>
      <c r="D461" s="169"/>
    </row>
    <row r="462" spans="1:4" ht="12.75">
      <c r="A462" s="107"/>
      <c r="C462" s="168"/>
      <c r="D462" s="169"/>
    </row>
    <row r="463" spans="1:4" ht="12.75">
      <c r="A463" s="107"/>
      <c r="C463" s="168"/>
      <c r="D463" s="169"/>
    </row>
    <row r="464" spans="1:4" ht="12.75">
      <c r="A464" s="107"/>
      <c r="C464" s="168"/>
      <c r="D464" s="169"/>
    </row>
    <row r="465" spans="1:4" ht="12.75">
      <c r="A465" s="107"/>
      <c r="C465" s="168"/>
      <c r="D465" s="169"/>
    </row>
    <row r="466" spans="1:4" ht="12.75">
      <c r="A466" s="107"/>
      <c r="C466" s="168"/>
      <c r="D466" s="169"/>
    </row>
    <row r="467" spans="1:4" ht="12.75">
      <c r="A467" s="107"/>
      <c r="C467" s="168"/>
      <c r="D467" s="169"/>
    </row>
    <row r="468" spans="1:4" ht="12.75">
      <c r="A468" s="107"/>
      <c r="C468" s="168"/>
      <c r="D468" s="169"/>
    </row>
    <row r="469" spans="1:4" ht="12.75">
      <c r="A469" s="107"/>
      <c r="C469" s="168"/>
      <c r="D469" s="169"/>
    </row>
    <row r="470" spans="1:4" ht="12.75">
      <c r="A470" s="107"/>
      <c r="C470" s="168"/>
      <c r="D470" s="169"/>
    </row>
    <row r="471" spans="1:4" ht="12.75">
      <c r="A471" s="107"/>
      <c r="C471" s="168"/>
      <c r="D471" s="169"/>
    </row>
    <row r="472" spans="1:4" ht="12.75">
      <c r="A472" s="107"/>
      <c r="C472" s="168"/>
      <c r="D472" s="169"/>
    </row>
    <row r="473" spans="1:4" ht="12.75">
      <c r="A473" s="107"/>
      <c r="C473" s="168"/>
      <c r="D473" s="169"/>
    </row>
    <row r="474" spans="1:4" ht="12.75">
      <c r="A474" s="107"/>
      <c r="C474" s="168"/>
      <c r="D474" s="169"/>
    </row>
    <row r="475" spans="1:4" ht="12.75">
      <c r="A475" s="107"/>
      <c r="C475" s="168"/>
      <c r="D475" s="169"/>
    </row>
    <row r="476" spans="1:4" ht="12.75">
      <c r="A476" s="107"/>
      <c r="C476" s="168"/>
      <c r="D476" s="169"/>
    </row>
    <row r="477" spans="1:4" ht="12.75">
      <c r="A477" s="107"/>
      <c r="C477" s="168"/>
      <c r="D477" s="169"/>
    </row>
    <row r="478" spans="1:4" ht="12.75">
      <c r="A478" s="107"/>
      <c r="C478" s="168"/>
      <c r="D478" s="169"/>
    </row>
    <row r="479" spans="1:4" ht="12.75">
      <c r="A479" s="107"/>
      <c r="C479" s="168"/>
      <c r="D479" s="169"/>
    </row>
    <row r="480" spans="1:4" ht="12.75">
      <c r="A480" s="107"/>
      <c r="C480" s="168"/>
      <c r="D480" s="169"/>
    </row>
    <row r="481" spans="1:4" ht="12.75">
      <c r="A481" s="107"/>
      <c r="C481" s="168"/>
      <c r="D481" s="169"/>
    </row>
    <row r="482" spans="1:4" ht="12.75">
      <c r="A482" s="107"/>
      <c r="C482" s="168"/>
      <c r="D482" s="169"/>
    </row>
    <row r="483" spans="1:4" ht="12.75">
      <c r="A483" s="107"/>
      <c r="C483" s="168"/>
      <c r="D483" s="169"/>
    </row>
    <row r="484" spans="1:4" ht="12.75">
      <c r="A484" s="107"/>
      <c r="C484" s="168"/>
      <c r="D484" s="169"/>
    </row>
    <row r="485" spans="1:4" ht="12.75">
      <c r="A485" s="107"/>
      <c r="C485" s="168"/>
      <c r="D485" s="169"/>
    </row>
    <row r="486" spans="1:4" ht="12.75">
      <c r="A486" s="107"/>
      <c r="C486" s="168"/>
      <c r="D486" s="169"/>
    </row>
    <row r="487" spans="1:4" ht="12.75">
      <c r="A487" s="107"/>
      <c r="C487" s="168"/>
      <c r="D487" s="169"/>
    </row>
    <row r="488" spans="1:4" ht="12.75">
      <c r="A488" s="107"/>
      <c r="C488" s="168"/>
      <c r="D488" s="169"/>
    </row>
    <row r="489" spans="1:4" ht="12.75">
      <c r="A489" s="107"/>
      <c r="C489" s="168"/>
      <c r="D489" s="169"/>
    </row>
    <row r="490" spans="1:4" ht="12.75">
      <c r="A490" s="107"/>
      <c r="C490" s="168"/>
      <c r="D490" s="169"/>
    </row>
    <row r="491" spans="1:4" ht="12.75">
      <c r="A491" s="107"/>
      <c r="C491" s="168"/>
      <c r="D491" s="169"/>
    </row>
    <row r="492" spans="1:4" ht="12.75">
      <c r="A492" s="107"/>
      <c r="C492" s="168"/>
      <c r="D492" s="169"/>
    </row>
    <row r="493" spans="1:4" ht="12.75">
      <c r="A493" s="107"/>
      <c r="C493" s="168"/>
      <c r="D493" s="169"/>
    </row>
    <row r="494" spans="1:4" ht="12.75">
      <c r="A494" s="107"/>
      <c r="C494" s="168"/>
      <c r="D494" s="169"/>
    </row>
    <row r="495" spans="1:4" ht="12.75">
      <c r="A495" s="107"/>
      <c r="C495" s="168"/>
      <c r="D495" s="169"/>
    </row>
    <row r="496" spans="1:4" ht="12.75">
      <c r="A496" s="107"/>
      <c r="C496" s="168"/>
      <c r="D496" s="169"/>
    </row>
    <row r="497" spans="1:4" ht="12.75">
      <c r="A497" s="107"/>
      <c r="C497" s="168"/>
      <c r="D497" s="169"/>
    </row>
    <row r="498" spans="1:4" ht="12.75">
      <c r="A498" s="107"/>
      <c r="C498" s="168"/>
      <c r="D498" s="169"/>
    </row>
    <row r="499" spans="1:4" ht="12.75">
      <c r="A499" s="107"/>
      <c r="C499" s="168"/>
      <c r="D499" s="169"/>
    </row>
    <row r="500" spans="1:4" ht="12.75">
      <c r="A500" s="107"/>
      <c r="C500" s="168"/>
      <c r="D500" s="169"/>
    </row>
    <row r="501" spans="1:4" ht="12.75">
      <c r="A501" s="107"/>
      <c r="C501" s="168"/>
      <c r="D501" s="169"/>
    </row>
    <row r="502" spans="1:4" ht="12.75">
      <c r="A502" s="107"/>
      <c r="C502" s="168"/>
      <c r="D502" s="169"/>
    </row>
    <row r="503" spans="1:4" ht="12.75">
      <c r="A503" s="107"/>
      <c r="C503" s="168"/>
      <c r="D503" s="169"/>
    </row>
    <row r="504" spans="1:4" ht="12.75">
      <c r="A504" s="107"/>
      <c r="C504" s="168"/>
      <c r="D504" s="169"/>
    </row>
    <row r="505" spans="1:4" ht="12.75">
      <c r="A505" s="107"/>
      <c r="C505" s="168"/>
      <c r="D505" s="169"/>
    </row>
    <row r="506" spans="1:4" ht="12.75">
      <c r="A506" s="107"/>
      <c r="C506" s="168"/>
      <c r="D506" s="169"/>
    </row>
    <row r="507" spans="1:4" ht="12.75">
      <c r="A507" s="107"/>
      <c r="C507" s="168"/>
      <c r="D507" s="169"/>
    </row>
    <row r="508" spans="1:4" ht="12.75">
      <c r="A508" s="107"/>
      <c r="C508" s="168"/>
      <c r="D508" s="169"/>
    </row>
    <row r="509" spans="1:4" ht="12.75">
      <c r="A509" s="107"/>
      <c r="C509" s="168"/>
      <c r="D509" s="169"/>
    </row>
    <row r="510" spans="1:4" ht="12.75">
      <c r="A510" s="107"/>
      <c r="C510" s="168"/>
      <c r="D510" s="169"/>
    </row>
    <row r="511" spans="1:4" ht="12.75">
      <c r="A511" s="107"/>
      <c r="C511" s="168"/>
      <c r="D511" s="169"/>
    </row>
    <row r="512" spans="1:4" ht="12.75">
      <c r="A512" s="107"/>
      <c r="C512" s="168"/>
      <c r="D512" s="169"/>
    </row>
    <row r="513" spans="1:4" ht="12.75">
      <c r="A513" s="107"/>
      <c r="C513" s="168"/>
      <c r="D513" s="169"/>
    </row>
    <row r="514" spans="1:4" ht="12.75">
      <c r="A514" s="107"/>
      <c r="C514" s="168"/>
      <c r="D514" s="169"/>
    </row>
    <row r="515" spans="1:4" ht="12.75">
      <c r="A515" s="107"/>
      <c r="C515" s="168"/>
      <c r="D515" s="169"/>
    </row>
    <row r="516" spans="1:4" ht="12.75">
      <c r="A516" s="107"/>
      <c r="C516" s="168"/>
      <c r="D516" s="169"/>
    </row>
    <row r="517" spans="1:4" ht="12.75">
      <c r="A517" s="107"/>
      <c r="C517" s="168"/>
      <c r="D517" s="169"/>
    </row>
    <row r="518" spans="1:4" ht="12.75">
      <c r="A518" s="107"/>
      <c r="C518" s="168"/>
      <c r="D518" s="169"/>
    </row>
    <row r="519" spans="1:4" ht="12.75">
      <c r="A519" s="107"/>
      <c r="C519" s="168"/>
      <c r="D519" s="169"/>
    </row>
    <row r="520" spans="1:4" ht="12.75">
      <c r="A520" s="107"/>
      <c r="C520" s="168"/>
      <c r="D520" s="169"/>
    </row>
    <row r="521" spans="1:4" ht="12.75">
      <c r="A521" s="107"/>
      <c r="C521" s="168"/>
      <c r="D521" s="169"/>
    </row>
    <row r="522" spans="1:4" ht="12.75">
      <c r="A522" s="107"/>
      <c r="C522" s="168"/>
      <c r="D522" s="169"/>
    </row>
    <row r="523" spans="1:4" ht="12.75">
      <c r="A523" s="107"/>
      <c r="C523" s="168"/>
      <c r="D523" s="169"/>
    </row>
    <row r="524" spans="1:4" ht="12.75">
      <c r="A524" s="107"/>
      <c r="C524" s="168"/>
      <c r="D524" s="169"/>
    </row>
    <row r="525" spans="1:4" ht="12.75">
      <c r="A525" s="107"/>
      <c r="C525" s="168"/>
      <c r="D525" s="169"/>
    </row>
    <row r="526" spans="1:4" ht="12.75">
      <c r="A526" s="107"/>
      <c r="C526" s="168"/>
      <c r="D526" s="169"/>
    </row>
    <row r="527" spans="1:4" ht="12.75">
      <c r="A527" s="107"/>
      <c r="C527" s="168"/>
      <c r="D527" s="169"/>
    </row>
    <row r="528" spans="1:4" ht="12.75">
      <c r="A528" s="107"/>
      <c r="C528" s="168"/>
      <c r="D528" s="169"/>
    </row>
    <row r="529" spans="1:4" ht="12.75">
      <c r="A529" s="107"/>
      <c r="C529" s="168"/>
      <c r="D529" s="169"/>
    </row>
    <row r="530" spans="1:4" ht="12.75">
      <c r="A530" s="107"/>
      <c r="C530" s="168"/>
      <c r="D530" s="169"/>
    </row>
    <row r="531" spans="1:4" ht="12.75">
      <c r="A531" s="107"/>
      <c r="C531" s="168"/>
      <c r="D531" s="169"/>
    </row>
    <row r="532" spans="1:4" ht="12.75">
      <c r="A532" s="107"/>
      <c r="C532" s="168"/>
      <c r="D532" s="169"/>
    </row>
    <row r="533" spans="1:4" ht="12.75">
      <c r="A533" s="107"/>
      <c r="C533" s="168"/>
      <c r="D533" s="169"/>
    </row>
    <row r="534" spans="1:4" ht="12.75">
      <c r="A534" s="107"/>
      <c r="C534" s="168"/>
      <c r="D534" s="169"/>
    </row>
    <row r="535" spans="1:4" ht="12.75">
      <c r="A535" s="107"/>
      <c r="C535" s="168"/>
      <c r="D535" s="169"/>
    </row>
    <row r="536" spans="1:4" ht="12.75">
      <c r="A536" s="107"/>
      <c r="C536" s="168"/>
      <c r="D536" s="169"/>
    </row>
    <row r="537" spans="1:4" ht="12.75">
      <c r="A537" s="107"/>
      <c r="C537" s="168"/>
      <c r="D537" s="169"/>
    </row>
    <row r="538" spans="1:4" ht="12.75">
      <c r="A538" s="107"/>
      <c r="C538" s="168"/>
      <c r="D538" s="169"/>
    </row>
    <row r="539" spans="1:4" ht="12.75">
      <c r="A539" s="107"/>
      <c r="C539" s="168"/>
      <c r="D539" s="169"/>
    </row>
    <row r="540" spans="1:4" ht="12.75">
      <c r="A540" s="107"/>
      <c r="C540" s="168"/>
      <c r="D540" s="169"/>
    </row>
    <row r="541" spans="1:4" ht="12.75">
      <c r="A541" s="107"/>
      <c r="C541" s="168"/>
      <c r="D541" s="169"/>
    </row>
    <row r="542" spans="1:4" ht="12.75">
      <c r="A542" s="107"/>
      <c r="C542" s="168"/>
      <c r="D542" s="169"/>
    </row>
    <row r="543" spans="1:4" ht="12.75">
      <c r="A543" s="107"/>
      <c r="C543" s="168"/>
      <c r="D543" s="169"/>
    </row>
    <row r="544" spans="1:4" ht="12.75">
      <c r="A544" s="107"/>
      <c r="C544" s="168"/>
      <c r="D544" s="169"/>
    </row>
    <row r="545" spans="1:4" ht="12.75">
      <c r="A545" s="107"/>
      <c r="C545" s="168"/>
      <c r="D545" s="169"/>
    </row>
    <row r="546" spans="1:4" ht="12.75">
      <c r="A546" s="107"/>
      <c r="C546" s="168"/>
      <c r="D546" s="169"/>
    </row>
    <row r="547" spans="1:4" ht="12.75">
      <c r="A547" s="107"/>
      <c r="C547" s="168"/>
      <c r="D547" s="169"/>
    </row>
    <row r="548" spans="1:4" ht="12.75">
      <c r="A548" s="107"/>
      <c r="C548" s="168"/>
      <c r="D548" s="169"/>
    </row>
    <row r="549" spans="1:4" ht="12.75">
      <c r="A549" s="107"/>
      <c r="C549" s="168"/>
      <c r="D549" s="169"/>
    </row>
    <row r="550" spans="1:4" ht="12.75">
      <c r="A550" s="107"/>
      <c r="C550" s="168"/>
      <c r="D550" s="169"/>
    </row>
    <row r="551" spans="1:4" ht="12.75">
      <c r="A551" s="107"/>
      <c r="C551" s="168"/>
      <c r="D551" s="169"/>
    </row>
    <row r="552" spans="1:4" ht="12.75">
      <c r="A552" s="107"/>
      <c r="C552" s="168"/>
      <c r="D552" s="169"/>
    </row>
    <row r="553" spans="1:4" ht="12.75">
      <c r="A553" s="107"/>
      <c r="C553" s="168"/>
      <c r="D553" s="169"/>
    </row>
    <row r="554" spans="1:4" ht="12.75">
      <c r="A554" s="107"/>
      <c r="C554" s="168"/>
      <c r="D554" s="169"/>
    </row>
    <row r="555" spans="1:4" ht="12.75">
      <c r="A555" s="107"/>
      <c r="C555" s="168"/>
      <c r="D555" s="169"/>
    </row>
    <row r="556" spans="1:4" ht="12.75">
      <c r="A556" s="107"/>
      <c r="C556" s="168"/>
      <c r="D556" s="169"/>
    </row>
    <row r="557" spans="1:4" ht="12.75">
      <c r="A557" s="107"/>
      <c r="C557" s="168"/>
      <c r="D557" s="169"/>
    </row>
    <row r="558" spans="1:4" ht="12.75">
      <c r="A558" s="107"/>
      <c r="C558" s="168"/>
      <c r="D558" s="169"/>
    </row>
    <row r="559" spans="1:4" ht="12.75">
      <c r="A559" s="107"/>
      <c r="C559" s="168"/>
      <c r="D559" s="169"/>
    </row>
    <row r="560" spans="1:4" ht="12.75">
      <c r="A560" s="107"/>
      <c r="C560" s="168"/>
      <c r="D560" s="169"/>
    </row>
    <row r="561" spans="1:4" ht="12.75">
      <c r="A561" s="107"/>
      <c r="C561" s="168"/>
      <c r="D561" s="169"/>
    </row>
    <row r="562" spans="1:4" ht="12.75">
      <c r="A562" s="107"/>
      <c r="C562" s="168"/>
      <c r="D562" s="169"/>
    </row>
    <row r="563" spans="1:4" ht="12.75">
      <c r="A563" s="107"/>
      <c r="C563" s="168"/>
      <c r="D563" s="169"/>
    </row>
    <row r="564" spans="1:4" ht="12.75">
      <c r="A564" s="107"/>
      <c r="C564" s="168"/>
      <c r="D564" s="169"/>
    </row>
    <row r="565" spans="1:4" ht="12.75">
      <c r="A565" s="107"/>
      <c r="C565" s="168"/>
      <c r="D565" s="169"/>
    </row>
    <row r="566" spans="1:4" ht="12.75">
      <c r="A566" s="107"/>
      <c r="C566" s="168"/>
      <c r="D566" s="169"/>
    </row>
    <row r="567" spans="1:4" ht="12.75">
      <c r="A567" s="107"/>
      <c r="C567" s="168"/>
      <c r="D567" s="169"/>
    </row>
    <row r="568" spans="1:4" ht="12.75">
      <c r="A568" s="107"/>
      <c r="C568" s="168"/>
      <c r="D568" s="169"/>
    </row>
    <row r="569" spans="1:4" ht="12.75">
      <c r="A569" s="107"/>
      <c r="C569" s="168"/>
      <c r="D569" s="169"/>
    </row>
    <row r="570" spans="1:4" ht="12.75">
      <c r="A570" s="107"/>
      <c r="C570" s="168"/>
      <c r="D570" s="169"/>
    </row>
    <row r="571" spans="1:4" ht="12.75">
      <c r="A571" s="107"/>
      <c r="C571" s="168"/>
      <c r="D571" s="169"/>
    </row>
    <row r="572" spans="1:4" ht="12.75">
      <c r="A572" s="107"/>
      <c r="C572" s="168"/>
      <c r="D572" s="169"/>
    </row>
    <row r="573" spans="1:4" ht="12.75">
      <c r="A573" s="107"/>
      <c r="C573" s="168"/>
      <c r="D573" s="169"/>
    </row>
    <row r="574" spans="1:4" ht="12.75">
      <c r="A574" s="107"/>
      <c r="C574" s="168"/>
      <c r="D574" s="169"/>
    </row>
    <row r="575" spans="1:4" ht="12.75">
      <c r="A575" s="107"/>
      <c r="C575" s="168"/>
      <c r="D575" s="169"/>
    </row>
    <row r="576" spans="1:4" ht="12.75">
      <c r="A576" s="107"/>
      <c r="C576" s="168"/>
      <c r="D576" s="169"/>
    </row>
    <row r="577" spans="1:4" ht="12.75">
      <c r="A577" s="107"/>
      <c r="C577" s="168"/>
      <c r="D577" s="169"/>
    </row>
    <row r="578" spans="1:4" ht="12.75">
      <c r="A578" s="107"/>
      <c r="C578" s="168"/>
      <c r="D578" s="169"/>
    </row>
    <row r="579" spans="1:4" ht="12.75">
      <c r="A579" s="107"/>
      <c r="C579" s="168"/>
      <c r="D579" s="169"/>
    </row>
    <row r="580" spans="1:4" ht="12.75">
      <c r="A580" s="107"/>
      <c r="C580" s="168"/>
      <c r="D580" s="169"/>
    </row>
    <row r="581" spans="1:4" ht="12.75">
      <c r="A581" s="107"/>
      <c r="C581" s="168"/>
      <c r="D581" s="169"/>
    </row>
    <row r="582" spans="1:4" ht="12.75">
      <c r="A582" s="107"/>
      <c r="C582" s="168"/>
      <c r="D582" s="169"/>
    </row>
    <row r="583" spans="1:4" ht="12.75">
      <c r="A583" s="107"/>
      <c r="C583" s="168"/>
      <c r="D583" s="169"/>
    </row>
    <row r="584" spans="1:4" ht="12.75">
      <c r="A584" s="107"/>
      <c r="C584" s="168"/>
      <c r="D584" s="169"/>
    </row>
    <row r="585" spans="1:4" ht="12.75">
      <c r="A585" s="107"/>
      <c r="C585" s="168"/>
      <c r="D585" s="169"/>
    </row>
    <row r="586" spans="1:4" ht="12.75">
      <c r="A586" s="107"/>
      <c r="C586" s="168"/>
      <c r="D586" s="169"/>
    </row>
    <row r="587" spans="1:4" ht="12.75">
      <c r="A587" s="107"/>
      <c r="C587" s="168"/>
      <c r="D587" s="169"/>
    </row>
    <row r="588" spans="1:4" ht="12.75">
      <c r="A588" s="107"/>
      <c r="C588" s="168"/>
      <c r="D588" s="169"/>
    </row>
    <row r="589" spans="1:4" ht="12.75">
      <c r="A589" s="107"/>
      <c r="C589" s="168"/>
      <c r="D589" s="169"/>
    </row>
    <row r="590" spans="1:4" ht="12.75">
      <c r="A590" s="107"/>
      <c r="C590" s="168"/>
      <c r="D590" s="169"/>
    </row>
    <row r="591" spans="1:4" ht="12.75">
      <c r="A591" s="107"/>
      <c r="C591" s="168"/>
      <c r="D591" s="169"/>
    </row>
    <row r="592" spans="1:4" ht="12.75">
      <c r="A592" s="107"/>
      <c r="C592" s="168"/>
      <c r="D592" s="169"/>
    </row>
    <row r="593" spans="1:4" ht="12.75">
      <c r="A593" s="107"/>
      <c r="C593" s="168"/>
      <c r="D593" s="169"/>
    </row>
    <row r="594" spans="1:4" ht="12.75">
      <c r="A594" s="107"/>
      <c r="C594" s="168"/>
      <c r="D594" s="169"/>
    </row>
    <row r="595" spans="1:4" ht="12.75">
      <c r="A595" s="107"/>
      <c r="C595" s="168"/>
      <c r="D595" s="169"/>
    </row>
    <row r="596" spans="1:4" ht="12.75">
      <c r="A596" s="107"/>
      <c r="C596" s="168"/>
      <c r="D596" s="169"/>
    </row>
    <row r="597" spans="1:4" ht="12.75">
      <c r="A597" s="107"/>
      <c r="C597" s="168"/>
      <c r="D597" s="169"/>
    </row>
    <row r="598" spans="1:4" ht="12.75">
      <c r="A598" s="107"/>
      <c r="C598" s="168"/>
      <c r="D598" s="169"/>
    </row>
    <row r="599" spans="1:4" ht="12.75">
      <c r="A599" s="107"/>
      <c r="C599" s="168"/>
      <c r="D599" s="169"/>
    </row>
    <row r="600" spans="1:4" ht="12.75">
      <c r="A600" s="107"/>
      <c r="C600" s="168"/>
      <c r="D600" s="169"/>
    </row>
    <row r="601" spans="1:4" ht="12.75">
      <c r="A601" s="107"/>
      <c r="C601" s="168"/>
      <c r="D601" s="169"/>
    </row>
    <row r="602" spans="1:4" ht="12.75">
      <c r="A602" s="107"/>
      <c r="C602" s="168"/>
      <c r="D602" s="169"/>
    </row>
    <row r="603" spans="1:4" ht="12.75">
      <c r="A603" s="107"/>
      <c r="C603" s="168"/>
      <c r="D603" s="169"/>
    </row>
    <row r="604" spans="1:4" ht="12.75">
      <c r="A604" s="107"/>
      <c r="C604" s="168"/>
      <c r="D604" s="169"/>
    </row>
    <row r="605" spans="1:4" ht="12.75">
      <c r="A605" s="107"/>
      <c r="C605" s="168"/>
      <c r="D605" s="169"/>
    </row>
    <row r="606" spans="1:4" ht="12.75">
      <c r="A606" s="107"/>
      <c r="C606" s="168"/>
      <c r="D606" s="169"/>
    </row>
    <row r="607" spans="1:4" ht="12.75">
      <c r="A607" s="107"/>
      <c r="C607" s="168"/>
      <c r="D607" s="169"/>
    </row>
    <row r="608" spans="1:4" ht="12.75">
      <c r="A608" s="107"/>
      <c r="C608" s="168"/>
      <c r="D608" s="169"/>
    </row>
    <row r="609" spans="1:4" ht="12.75">
      <c r="A609" s="107"/>
      <c r="C609" s="168"/>
      <c r="D609" s="169"/>
    </row>
    <row r="610" spans="1:4" ht="12.75">
      <c r="A610" s="107"/>
      <c r="C610" s="168"/>
      <c r="D610" s="169"/>
    </row>
    <row r="611" spans="1:4" ht="12.75">
      <c r="A611" s="107"/>
      <c r="C611" s="168"/>
      <c r="D611" s="169"/>
    </row>
    <row r="612" spans="1:4" ht="12.75">
      <c r="A612" s="107"/>
      <c r="C612" s="168"/>
      <c r="D612" s="169"/>
    </row>
    <row r="613" spans="1:4" ht="12.75">
      <c r="A613" s="107"/>
      <c r="C613" s="168"/>
      <c r="D613" s="169"/>
    </row>
    <row r="614" spans="1:4" ht="12.75">
      <c r="A614" s="107"/>
      <c r="C614" s="168"/>
      <c r="D614" s="169"/>
    </row>
    <row r="615" spans="1:4" ht="12.75">
      <c r="A615" s="107"/>
      <c r="C615" s="168"/>
      <c r="D615" s="169"/>
    </row>
    <row r="616" spans="1:4" ht="12.75">
      <c r="A616" s="107"/>
      <c r="C616" s="168"/>
      <c r="D616" s="169"/>
    </row>
    <row r="617" spans="1:4" ht="12.75">
      <c r="A617" s="107"/>
      <c r="C617" s="168"/>
      <c r="D617" s="169"/>
    </row>
    <row r="618" spans="1:4" ht="12.75">
      <c r="A618" s="107"/>
      <c r="C618" s="168"/>
      <c r="D618" s="169"/>
    </row>
    <row r="619" spans="1:4" ht="12.75">
      <c r="A619" s="107"/>
      <c r="C619" s="168"/>
      <c r="D619" s="169"/>
    </row>
    <row r="620" spans="1:4" ht="12.75">
      <c r="A620" s="107"/>
      <c r="C620" s="168"/>
      <c r="D620" s="169"/>
    </row>
    <row r="621" spans="1:4" ht="12.75">
      <c r="A621" s="107"/>
      <c r="C621" s="168"/>
      <c r="D621" s="169"/>
    </row>
    <row r="622" spans="1:4" ht="12.75">
      <c r="A622" s="107"/>
      <c r="C622" s="168"/>
      <c r="D622" s="169"/>
    </row>
    <row r="623" spans="1:4" ht="12.75">
      <c r="A623" s="107"/>
      <c r="C623" s="168"/>
      <c r="D623" s="169"/>
    </row>
    <row r="624" spans="1:4" ht="12.75">
      <c r="A624" s="107"/>
      <c r="C624" s="168"/>
      <c r="D624" s="169"/>
    </row>
    <row r="625" spans="1:4" ht="12.75">
      <c r="A625" s="107"/>
      <c r="C625" s="168"/>
      <c r="D625" s="169"/>
    </row>
    <row r="626" spans="1:4" ht="12.75">
      <c r="A626" s="107"/>
      <c r="C626" s="168"/>
      <c r="D626" s="169"/>
    </row>
    <row r="627" spans="1:4" ht="12.75">
      <c r="A627" s="107"/>
      <c r="C627" s="168"/>
      <c r="D627" s="169"/>
    </row>
    <row r="628" spans="1:4" ht="12.75">
      <c r="A628" s="107"/>
      <c r="C628" s="168"/>
      <c r="D628" s="169"/>
    </row>
    <row r="629" spans="1:4" ht="12.75">
      <c r="A629" s="107"/>
      <c r="C629" s="168"/>
      <c r="D629" s="169"/>
    </row>
    <row r="630" spans="1:4" ht="12.75">
      <c r="A630" s="107"/>
      <c r="C630" s="168"/>
      <c r="D630" s="169"/>
    </row>
    <row r="631" spans="1:4" ht="12.75">
      <c r="A631" s="107"/>
      <c r="C631" s="168"/>
      <c r="D631" s="169"/>
    </row>
    <row r="632" spans="1:4" ht="12.75">
      <c r="A632" s="107"/>
      <c r="C632" s="168"/>
      <c r="D632" s="169"/>
    </row>
    <row r="633" spans="1:4" ht="12.75">
      <c r="A633" s="107"/>
      <c r="C633" s="168"/>
      <c r="D633" s="169"/>
    </row>
    <row r="634" spans="1:4" ht="12.75">
      <c r="A634" s="107"/>
      <c r="C634" s="168"/>
      <c r="D634" s="169"/>
    </row>
    <row r="635" spans="1:4" ht="12.75">
      <c r="A635" s="107"/>
      <c r="C635" s="168"/>
      <c r="D635" s="169"/>
    </row>
    <row r="636" spans="1:4" ht="12.75">
      <c r="A636" s="107"/>
      <c r="C636" s="168"/>
      <c r="D636" s="169"/>
    </row>
    <row r="637" spans="1:4" ht="12.75">
      <c r="A637" s="107"/>
      <c r="C637" s="168"/>
      <c r="D637" s="169"/>
    </row>
    <row r="638" spans="1:4" ht="12.75">
      <c r="A638" s="107"/>
      <c r="C638" s="168"/>
      <c r="D638" s="169"/>
    </row>
    <row r="639" spans="1:4" ht="12.75">
      <c r="A639" s="107"/>
      <c r="C639" s="168"/>
      <c r="D639" s="169"/>
    </row>
    <row r="640" spans="1:4" ht="12.75">
      <c r="A640" s="107"/>
      <c r="C640" s="168"/>
      <c r="D640" s="169"/>
    </row>
    <row r="641" spans="1:4" ht="12.75">
      <c r="A641" s="107"/>
      <c r="C641" s="168"/>
      <c r="D641" s="169"/>
    </row>
    <row r="642" spans="1:4" ht="12.75">
      <c r="A642" s="107"/>
      <c r="C642" s="168"/>
      <c r="D642" s="169"/>
    </row>
    <row r="643" spans="1:4" ht="12.75">
      <c r="A643" s="107"/>
      <c r="C643" s="168"/>
      <c r="D643" s="169"/>
    </row>
    <row r="644" spans="1:4" ht="12.75">
      <c r="A644" s="107"/>
      <c r="C644" s="168"/>
      <c r="D644" s="169"/>
    </row>
    <row r="645" spans="1:4" ht="12.75">
      <c r="A645" s="107"/>
      <c r="C645" s="168"/>
      <c r="D645" s="169"/>
    </row>
    <row r="646" spans="1:4" ht="12.75">
      <c r="A646" s="107"/>
      <c r="C646" s="168"/>
      <c r="D646" s="169"/>
    </row>
    <row r="647" spans="1:4" ht="12.75">
      <c r="A647" s="107"/>
      <c r="C647" s="168"/>
      <c r="D647" s="169"/>
    </row>
    <row r="648" spans="1:4" ht="12.75">
      <c r="A648" s="107"/>
      <c r="C648" s="168"/>
      <c r="D648" s="169"/>
    </row>
    <row r="649" spans="1:4" ht="12.75">
      <c r="A649" s="107"/>
      <c r="C649" s="168"/>
      <c r="D649" s="169"/>
    </row>
    <row r="650" spans="1:4" ht="12.75">
      <c r="A650" s="107"/>
      <c r="C650" s="168"/>
      <c r="D650" s="169"/>
    </row>
    <row r="651" spans="1:4" ht="12.75">
      <c r="A651" s="107"/>
      <c r="C651" s="168"/>
      <c r="D651" s="169"/>
    </row>
    <row r="652" spans="1:4" ht="12.75">
      <c r="A652" s="107"/>
      <c r="C652" s="168"/>
      <c r="D652" s="169"/>
    </row>
    <row r="653" spans="1:4" ht="12.75">
      <c r="A653" s="107"/>
      <c r="C653" s="168"/>
      <c r="D653" s="169"/>
    </row>
    <row r="654" spans="1:4" ht="12.75">
      <c r="A654" s="107"/>
      <c r="C654" s="168"/>
      <c r="D654" s="169"/>
    </row>
    <row r="655" spans="1:4" ht="12.75">
      <c r="A655" s="107"/>
      <c r="C655" s="168"/>
      <c r="D655" s="169"/>
    </row>
    <row r="656" spans="1:4" ht="12.75">
      <c r="A656" s="107"/>
      <c r="C656" s="168"/>
      <c r="D656" s="169"/>
    </row>
  </sheetData>
  <sheetProtection/>
  <mergeCells count="35">
    <mergeCell ref="A44:D44"/>
    <mergeCell ref="A107:D107"/>
    <mergeCell ref="A110:D110"/>
    <mergeCell ref="A85:D85"/>
    <mergeCell ref="B51:C51"/>
    <mergeCell ref="A67:D67"/>
    <mergeCell ref="A102:D102"/>
    <mergeCell ref="A77:D77"/>
    <mergeCell ref="A61:D61"/>
    <mergeCell ref="A112:B112"/>
    <mergeCell ref="A113:D113"/>
    <mergeCell ref="A118:D118"/>
    <mergeCell ref="A130:D130"/>
    <mergeCell ref="A121:D121"/>
    <mergeCell ref="A52:D52"/>
    <mergeCell ref="A39:D39"/>
    <mergeCell ref="A43:B43"/>
    <mergeCell ref="A74:D74"/>
    <mergeCell ref="B137:C137"/>
    <mergeCell ref="A66:B66"/>
    <mergeCell ref="A83:D83"/>
    <mergeCell ref="A89:D89"/>
    <mergeCell ref="B135:C135"/>
    <mergeCell ref="B136:C136"/>
    <mergeCell ref="A128:D128"/>
    <mergeCell ref="A3:D3"/>
    <mergeCell ref="A5:D5"/>
    <mergeCell ref="A26:D26"/>
    <mergeCell ref="A33:D33"/>
    <mergeCell ref="B106:C106"/>
    <mergeCell ref="A92:D92"/>
    <mergeCell ref="B98:C98"/>
    <mergeCell ref="A99:D99"/>
    <mergeCell ref="A101:B101"/>
    <mergeCell ref="B38:C38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2" manualBreakCount="2">
    <brk id="51" max="3" man="1"/>
    <brk id="9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SheetLayoutView="100" zoomScalePageLayoutView="0" workbookViewId="0" topLeftCell="A1">
      <selection activeCell="S17" sqref="S17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2.57421875" style="4" customWidth="1"/>
    <col min="4" max="4" width="21.140625" style="7" customWidth="1"/>
    <col min="5" max="5" width="10.8515625" style="4" customWidth="1"/>
    <col min="6" max="6" width="13.57421875" style="4" customWidth="1"/>
    <col min="7" max="7" width="12.140625" style="5" customWidth="1"/>
    <col min="8" max="8" width="8.00390625" style="26" customWidth="1"/>
    <col min="9" max="9" width="10.28125" style="4" customWidth="1"/>
    <col min="10" max="10" width="11.00390625" style="4" customWidth="1"/>
    <col min="11" max="11" width="10.00390625" style="5" customWidth="1"/>
    <col min="12" max="12" width="10.140625" style="4" customWidth="1"/>
    <col min="13" max="13" width="10.8515625" style="5" customWidth="1"/>
    <col min="14" max="14" width="8.140625" style="4" customWidth="1"/>
    <col min="15" max="15" width="10.00390625" style="4" customWidth="1"/>
    <col min="16" max="16" width="9.140625" style="4" customWidth="1"/>
    <col min="17" max="17" width="9.421875" style="4" customWidth="1"/>
    <col min="18" max="18" width="13.00390625" style="4" customWidth="1"/>
    <col min="19" max="19" width="12.140625" style="4" customWidth="1"/>
    <col min="20" max="16384" width="9.140625" style="4" customWidth="1"/>
  </cols>
  <sheetData>
    <row r="1" spans="1:12" ht="12.75">
      <c r="A1" s="183" t="s">
        <v>216</v>
      </c>
      <c r="K1" s="275"/>
      <c r="L1" s="275"/>
    </row>
    <row r="2" spans="1:12" ht="23.25" customHeight="1" thickBot="1">
      <c r="A2" s="276" t="s">
        <v>25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7"/>
    </row>
    <row r="3" spans="1:19" ht="18" customHeight="1">
      <c r="A3" s="272" t="s">
        <v>26</v>
      </c>
      <c r="B3" s="264" t="s">
        <v>27</v>
      </c>
      <c r="C3" s="264" t="s">
        <v>28</v>
      </c>
      <c r="D3" s="264" t="s">
        <v>29</v>
      </c>
      <c r="E3" s="264" t="s">
        <v>30</v>
      </c>
      <c r="F3" s="264" t="s">
        <v>14</v>
      </c>
      <c r="G3" s="270" t="s">
        <v>89</v>
      </c>
      <c r="H3" s="270"/>
      <c r="I3" s="264" t="s">
        <v>85</v>
      </c>
      <c r="J3" s="264" t="s">
        <v>31</v>
      </c>
      <c r="K3" s="264" t="s">
        <v>15</v>
      </c>
      <c r="L3" s="264" t="s">
        <v>16</v>
      </c>
      <c r="M3" s="264" t="s">
        <v>17</v>
      </c>
      <c r="N3" s="267" t="s">
        <v>18</v>
      </c>
      <c r="O3" s="270" t="s">
        <v>86</v>
      </c>
      <c r="P3" s="264" t="s">
        <v>87</v>
      </c>
      <c r="Q3" s="270" t="s">
        <v>21</v>
      </c>
      <c r="R3" s="270" t="s">
        <v>88</v>
      </c>
      <c r="S3" s="270"/>
    </row>
    <row r="4" spans="1:19" ht="18" customHeight="1">
      <c r="A4" s="273"/>
      <c r="B4" s="265"/>
      <c r="C4" s="265"/>
      <c r="D4" s="265"/>
      <c r="E4" s="265"/>
      <c r="F4" s="265"/>
      <c r="G4" s="248"/>
      <c r="H4" s="248"/>
      <c r="I4" s="265"/>
      <c r="J4" s="265"/>
      <c r="K4" s="265"/>
      <c r="L4" s="265"/>
      <c r="M4" s="265"/>
      <c r="N4" s="268"/>
      <c r="O4" s="248"/>
      <c r="P4" s="265"/>
      <c r="Q4" s="248"/>
      <c r="R4" s="248"/>
      <c r="S4" s="248"/>
    </row>
    <row r="5" spans="1:19" ht="42" customHeight="1" thickBot="1">
      <c r="A5" s="274"/>
      <c r="B5" s="266"/>
      <c r="C5" s="266"/>
      <c r="D5" s="266"/>
      <c r="E5" s="266"/>
      <c r="F5" s="266"/>
      <c r="G5" s="73" t="s">
        <v>19</v>
      </c>
      <c r="H5" s="73" t="s">
        <v>20</v>
      </c>
      <c r="I5" s="266"/>
      <c r="J5" s="266"/>
      <c r="K5" s="266"/>
      <c r="L5" s="266"/>
      <c r="M5" s="266"/>
      <c r="N5" s="269"/>
      <c r="O5" s="271"/>
      <c r="P5" s="266"/>
      <c r="Q5" s="271"/>
      <c r="R5" s="73" t="s">
        <v>32</v>
      </c>
      <c r="S5" s="242" t="s">
        <v>33</v>
      </c>
    </row>
    <row r="6" spans="1:19" ht="18.75" customHeight="1">
      <c r="A6" s="263" t="s">
        <v>113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77"/>
      <c r="P6" s="77"/>
      <c r="Q6" s="77"/>
      <c r="R6" s="77"/>
      <c r="S6" s="67"/>
    </row>
    <row r="7" spans="1:19" ht="25.5">
      <c r="A7" s="2">
        <v>1</v>
      </c>
      <c r="B7" s="185" t="s">
        <v>217</v>
      </c>
      <c r="C7" s="185">
        <v>266</v>
      </c>
      <c r="D7" s="186">
        <v>2110405</v>
      </c>
      <c r="E7" s="185" t="s">
        <v>218</v>
      </c>
      <c r="F7" s="185" t="s">
        <v>219</v>
      </c>
      <c r="G7" s="90" t="s">
        <v>220</v>
      </c>
      <c r="H7" s="90"/>
      <c r="I7" s="185">
        <v>6842</v>
      </c>
      <c r="J7" s="184" t="s">
        <v>221</v>
      </c>
      <c r="K7" s="90"/>
      <c r="L7" s="90"/>
      <c r="M7" s="90">
        <v>6</v>
      </c>
      <c r="N7" s="91"/>
      <c r="O7" s="90" t="s">
        <v>237</v>
      </c>
      <c r="P7" s="90" t="s">
        <v>111</v>
      </c>
      <c r="Q7" s="90">
        <v>8194</v>
      </c>
      <c r="R7" s="24">
        <v>41351</v>
      </c>
      <c r="S7" s="243">
        <v>41715</v>
      </c>
    </row>
    <row r="8" spans="1:19" ht="18.75" customHeight="1">
      <c r="A8" s="2">
        <v>2</v>
      </c>
      <c r="B8" s="185" t="s">
        <v>222</v>
      </c>
      <c r="C8" s="185" t="s">
        <v>223</v>
      </c>
      <c r="D8" s="186" t="s">
        <v>224</v>
      </c>
      <c r="E8" s="185" t="s">
        <v>225</v>
      </c>
      <c r="F8" s="244" t="s">
        <v>219</v>
      </c>
      <c r="G8" s="2"/>
      <c r="H8" s="2"/>
      <c r="I8" s="185">
        <v>1598</v>
      </c>
      <c r="J8" s="184">
        <v>1997</v>
      </c>
      <c r="K8" s="2"/>
      <c r="L8" s="2"/>
      <c r="M8" s="2">
        <v>5</v>
      </c>
      <c r="N8" s="92"/>
      <c r="O8" s="2" t="s">
        <v>238</v>
      </c>
      <c r="P8" s="90" t="s">
        <v>111</v>
      </c>
      <c r="Q8" s="2">
        <v>94502</v>
      </c>
      <c r="R8" s="24">
        <v>41544</v>
      </c>
      <c r="S8" s="24">
        <v>41908</v>
      </c>
    </row>
    <row r="9" spans="1:19" ht="18.75" customHeight="1">
      <c r="A9" s="2">
        <v>3</v>
      </c>
      <c r="B9" s="185" t="s">
        <v>217</v>
      </c>
      <c r="C9" s="185">
        <v>200</v>
      </c>
      <c r="D9" s="186">
        <v>52807</v>
      </c>
      <c r="E9" s="185" t="s">
        <v>226</v>
      </c>
      <c r="F9" s="185" t="s">
        <v>219</v>
      </c>
      <c r="G9" s="2"/>
      <c r="H9" s="2"/>
      <c r="I9" s="185">
        <v>6842</v>
      </c>
      <c r="J9" s="184">
        <v>1986</v>
      </c>
      <c r="K9" s="2"/>
      <c r="L9" s="2"/>
      <c r="M9" s="2">
        <v>6</v>
      </c>
      <c r="N9" s="92"/>
      <c r="O9" s="2" t="s">
        <v>239</v>
      </c>
      <c r="P9" s="90" t="s">
        <v>111</v>
      </c>
      <c r="Q9" s="2">
        <v>9900</v>
      </c>
      <c r="R9" s="24">
        <v>41544</v>
      </c>
      <c r="S9" s="24">
        <v>41908</v>
      </c>
    </row>
    <row r="10" spans="1:19" ht="25.5">
      <c r="A10" s="2">
        <v>4</v>
      </c>
      <c r="B10" s="185" t="s">
        <v>227</v>
      </c>
      <c r="C10" s="185" t="s">
        <v>228</v>
      </c>
      <c r="D10" s="187">
        <v>309050302078</v>
      </c>
      <c r="E10" s="185" t="s">
        <v>229</v>
      </c>
      <c r="F10" s="185" t="s">
        <v>219</v>
      </c>
      <c r="G10" s="2"/>
      <c r="H10" s="2"/>
      <c r="I10" s="185">
        <v>2277</v>
      </c>
      <c r="J10" s="184">
        <v>1978</v>
      </c>
      <c r="K10" s="2"/>
      <c r="L10" s="2"/>
      <c r="M10" s="2">
        <v>6</v>
      </c>
      <c r="N10" s="92"/>
      <c r="O10" s="2" t="s">
        <v>240</v>
      </c>
      <c r="P10" s="90" t="s">
        <v>111</v>
      </c>
      <c r="Q10" s="2">
        <v>40742</v>
      </c>
      <c r="R10" s="24">
        <v>41291</v>
      </c>
      <c r="S10" s="24">
        <v>41655</v>
      </c>
    </row>
    <row r="11" spans="1:19" ht="25.5">
      <c r="A11" s="2">
        <v>5</v>
      </c>
      <c r="B11" s="185" t="s">
        <v>227</v>
      </c>
      <c r="C11" s="185" t="s">
        <v>230</v>
      </c>
      <c r="D11" s="187">
        <v>30905011184209</v>
      </c>
      <c r="E11" s="185" t="s">
        <v>231</v>
      </c>
      <c r="F11" s="185" t="s">
        <v>219</v>
      </c>
      <c r="G11" s="2"/>
      <c r="H11" s="2"/>
      <c r="I11" s="185">
        <v>2172</v>
      </c>
      <c r="J11" s="184">
        <v>1975</v>
      </c>
      <c r="K11" s="2"/>
      <c r="L11" s="2"/>
      <c r="M11" s="2">
        <v>6</v>
      </c>
      <c r="N11" s="92"/>
      <c r="O11" s="2" t="s">
        <v>240</v>
      </c>
      <c r="P11" s="90" t="s">
        <v>111</v>
      </c>
      <c r="Q11" s="2">
        <v>35252</v>
      </c>
      <c r="R11" s="24">
        <v>41291</v>
      </c>
      <c r="S11" s="24">
        <v>41655</v>
      </c>
    </row>
    <row r="12" spans="1:19" ht="25.5">
      <c r="A12" s="2">
        <v>6</v>
      </c>
      <c r="B12" s="35" t="s">
        <v>232</v>
      </c>
      <c r="C12" s="2" t="s">
        <v>233</v>
      </c>
      <c r="D12" s="2" t="s">
        <v>234</v>
      </c>
      <c r="E12" s="2" t="s">
        <v>235</v>
      </c>
      <c r="F12" s="185" t="s">
        <v>219</v>
      </c>
      <c r="G12" s="2" t="s">
        <v>236</v>
      </c>
      <c r="H12" s="2"/>
      <c r="I12" s="2"/>
      <c r="J12" s="2">
        <v>1997</v>
      </c>
      <c r="K12" s="2"/>
      <c r="L12" s="2"/>
      <c r="M12" s="2">
        <v>6</v>
      </c>
      <c r="N12" s="92"/>
      <c r="O12" s="2" t="s">
        <v>241</v>
      </c>
      <c r="P12" s="90" t="s">
        <v>111</v>
      </c>
      <c r="Q12" s="2">
        <v>12555</v>
      </c>
      <c r="R12" s="24">
        <v>41254</v>
      </c>
      <c r="S12" s="24">
        <v>41618</v>
      </c>
    </row>
    <row r="13" spans="1:19" ht="18.75" customHeight="1">
      <c r="A13" s="249" t="s">
        <v>350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67"/>
      <c r="P13" s="67"/>
      <c r="Q13" s="67"/>
      <c r="R13" s="67"/>
      <c r="S13" s="67"/>
    </row>
    <row r="14" spans="1:19" ht="38.25">
      <c r="A14" s="2">
        <v>1</v>
      </c>
      <c r="B14" s="2" t="s">
        <v>351</v>
      </c>
      <c r="C14" s="2" t="s">
        <v>352</v>
      </c>
      <c r="D14" s="2" t="s">
        <v>353</v>
      </c>
      <c r="E14" s="2" t="s">
        <v>354</v>
      </c>
      <c r="F14" s="2" t="s">
        <v>354</v>
      </c>
      <c r="G14" s="2"/>
      <c r="H14" s="2"/>
      <c r="I14" s="2">
        <v>150</v>
      </c>
      <c r="J14" s="99">
        <v>2008</v>
      </c>
      <c r="K14" s="2"/>
      <c r="L14" s="2"/>
      <c r="M14" s="66"/>
      <c r="N14" s="2"/>
      <c r="O14" s="2"/>
      <c r="P14" s="2" t="s">
        <v>111</v>
      </c>
      <c r="Q14" s="24"/>
      <c r="R14" s="240">
        <v>41275</v>
      </c>
      <c r="S14" s="241">
        <v>41639</v>
      </c>
    </row>
    <row r="25" ht="12.75"/>
    <row r="26" ht="12.75"/>
    <row r="27" ht="12.75"/>
  </sheetData>
  <sheetProtection/>
  <mergeCells count="21">
    <mergeCell ref="K1:L1"/>
    <mergeCell ref="A2:L2"/>
    <mergeCell ref="I3:I5"/>
    <mergeCell ref="G3:H4"/>
    <mergeCell ref="L3:L5"/>
    <mergeCell ref="O3:O5"/>
    <mergeCell ref="A13:N13"/>
    <mergeCell ref="J3:J5"/>
    <mergeCell ref="K3:K5"/>
    <mergeCell ref="A3:A5"/>
    <mergeCell ref="B3:B5"/>
    <mergeCell ref="C3:C5"/>
    <mergeCell ref="E3:E5"/>
    <mergeCell ref="D3:D5"/>
    <mergeCell ref="F3:F5"/>
    <mergeCell ref="A6:N6"/>
    <mergeCell ref="M3:M5"/>
    <mergeCell ref="N3:N5"/>
    <mergeCell ref="P3:P5"/>
    <mergeCell ref="Q3:Q5"/>
    <mergeCell ref="R3:S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zoomScalePageLayoutView="0" workbookViewId="0" topLeftCell="A1">
      <selection activeCell="A21" sqref="A21:IV21"/>
    </sheetView>
  </sheetViews>
  <sheetFormatPr defaultColWidth="9.140625" defaultRowHeight="12.75"/>
  <cols>
    <col min="1" max="1" width="12.421875" style="12" customWidth="1"/>
    <col min="2" max="2" width="17.140625" style="188" customWidth="1"/>
    <col min="3" max="3" width="55.421875" style="19" customWidth="1"/>
    <col min="4" max="16384" width="9.140625" style="12" customWidth="1"/>
  </cols>
  <sheetData>
    <row r="1" spans="1:3" ht="12.75">
      <c r="A1" s="45" t="s">
        <v>242</v>
      </c>
      <c r="B1" s="61"/>
      <c r="C1" s="68"/>
    </row>
    <row r="3" spans="1:3" ht="12.75">
      <c r="A3" s="279"/>
      <c r="B3" s="279"/>
      <c r="C3" s="279"/>
    </row>
    <row r="4" spans="1:3" ht="38.25">
      <c r="A4" s="3" t="s">
        <v>476</v>
      </c>
      <c r="B4" s="50" t="s">
        <v>1</v>
      </c>
      <c r="C4" s="3" t="s">
        <v>2</v>
      </c>
    </row>
    <row r="5" spans="1:3" ht="12.75">
      <c r="A5" s="280">
        <v>2010</v>
      </c>
      <c r="B5" s="280"/>
      <c r="C5" s="281"/>
    </row>
    <row r="6" spans="1:3" ht="12.75">
      <c r="A6" s="237" t="s">
        <v>484</v>
      </c>
      <c r="B6" s="238">
        <v>2789.81</v>
      </c>
      <c r="C6" s="239" t="s">
        <v>478</v>
      </c>
    </row>
    <row r="7" spans="1:3" ht="12.75">
      <c r="A7" s="237" t="s">
        <v>484</v>
      </c>
      <c r="B7" s="238">
        <v>13088.51</v>
      </c>
      <c r="C7" s="237" t="s">
        <v>479</v>
      </c>
    </row>
    <row r="8" spans="1:7" s="4" customFormat="1" ht="22.5" customHeight="1">
      <c r="A8" s="237" t="s">
        <v>484</v>
      </c>
      <c r="B8" s="238">
        <v>256.03</v>
      </c>
      <c r="C8" s="239" t="s">
        <v>480</v>
      </c>
      <c r="D8" s="13"/>
      <c r="E8" s="13"/>
      <c r="F8" s="13"/>
      <c r="G8" s="13"/>
    </row>
    <row r="9" spans="1:3" ht="12.75">
      <c r="A9" s="280">
        <v>2011</v>
      </c>
      <c r="B9" s="280"/>
      <c r="C9" s="281"/>
    </row>
    <row r="10" spans="1:3" ht="12.75">
      <c r="A10" s="237" t="s">
        <v>477</v>
      </c>
      <c r="B10" s="238">
        <v>527</v>
      </c>
      <c r="C10" s="237" t="s">
        <v>481</v>
      </c>
    </row>
    <row r="11" spans="1:3" ht="12.75">
      <c r="A11" s="237" t="s">
        <v>484</v>
      </c>
      <c r="B11" s="238">
        <v>990</v>
      </c>
      <c r="C11" s="237" t="s">
        <v>483</v>
      </c>
    </row>
    <row r="12" spans="1:3" ht="25.5">
      <c r="A12" s="237" t="s">
        <v>485</v>
      </c>
      <c r="B12" s="238">
        <v>1313.64</v>
      </c>
      <c r="C12" s="239" t="s">
        <v>486</v>
      </c>
    </row>
    <row r="13" spans="1:3" ht="25.5">
      <c r="A13" s="237" t="s">
        <v>477</v>
      </c>
      <c r="B13" s="238">
        <v>485.55</v>
      </c>
      <c r="C13" s="239" t="s">
        <v>487</v>
      </c>
    </row>
    <row r="14" spans="1:3" ht="12.75">
      <c r="A14" s="280">
        <v>2012</v>
      </c>
      <c r="B14" s="280"/>
      <c r="C14" s="281"/>
    </row>
    <row r="15" spans="1:3" ht="12.75">
      <c r="A15" s="237" t="s">
        <v>488</v>
      </c>
      <c r="B15" s="189">
        <v>2600</v>
      </c>
      <c r="C15" s="93" t="s">
        <v>385</v>
      </c>
    </row>
    <row r="16" spans="1:3" ht="25.5">
      <c r="A16" s="239" t="s">
        <v>484</v>
      </c>
      <c r="B16" s="189">
        <v>4554</v>
      </c>
      <c r="C16" s="93" t="s">
        <v>489</v>
      </c>
    </row>
    <row r="17" spans="1:3" ht="12.75">
      <c r="A17" s="237" t="s">
        <v>482</v>
      </c>
      <c r="B17" s="189">
        <v>500</v>
      </c>
      <c r="C17" s="93" t="s">
        <v>496</v>
      </c>
    </row>
    <row r="18" spans="1:3" ht="12.75">
      <c r="A18" s="278" t="s">
        <v>491</v>
      </c>
      <c r="B18" s="278"/>
      <c r="C18" s="278"/>
    </row>
    <row r="19" spans="1:3" ht="12.75">
      <c r="A19" s="237" t="s">
        <v>477</v>
      </c>
      <c r="B19" s="189">
        <v>542</v>
      </c>
      <c r="C19" s="93" t="s">
        <v>490</v>
      </c>
    </row>
  </sheetData>
  <sheetProtection/>
  <mergeCells count="5">
    <mergeCell ref="A18:C18"/>
    <mergeCell ref="A3:C3"/>
    <mergeCell ref="A5:C5"/>
    <mergeCell ref="A9:C9"/>
    <mergeCell ref="A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8515625" style="59" customWidth="1"/>
    <col min="2" max="2" width="42.421875" style="0" customWidth="1"/>
    <col min="3" max="4" width="20.140625" style="48" customWidth="1"/>
  </cols>
  <sheetData>
    <row r="1" spans="2:4" ht="16.5">
      <c r="B1" s="8" t="s">
        <v>51</v>
      </c>
      <c r="D1" s="49"/>
    </row>
    <row r="2" ht="16.5">
      <c r="B2" s="8"/>
    </row>
    <row r="3" spans="2:4" ht="12.75" customHeight="1">
      <c r="B3" s="282" t="s">
        <v>84</v>
      </c>
      <c r="C3" s="282"/>
      <c r="D3" s="282"/>
    </row>
    <row r="4" spans="1:4" ht="25.5">
      <c r="A4" s="9" t="s">
        <v>26</v>
      </c>
      <c r="B4" s="9" t="s">
        <v>23</v>
      </c>
      <c r="C4" s="50" t="s">
        <v>42</v>
      </c>
      <c r="D4" s="50" t="s">
        <v>22</v>
      </c>
    </row>
    <row r="5" spans="1:4" ht="26.25" customHeight="1">
      <c r="A5" s="57">
        <v>1</v>
      </c>
      <c r="B5" s="14" t="s">
        <v>92</v>
      </c>
      <c r="C5" s="159">
        <f>534382.53+41689.26</f>
        <v>576071.79</v>
      </c>
      <c r="D5" s="30"/>
    </row>
    <row r="6" spans="1:4" s="6" customFormat="1" ht="26.25" customHeight="1">
      <c r="A6" s="58">
        <v>2</v>
      </c>
      <c r="B6" s="23" t="s">
        <v>255</v>
      </c>
      <c r="C6" s="159">
        <f>56211.5+18177.03+5350</f>
        <v>79738.53</v>
      </c>
      <c r="D6" s="30"/>
    </row>
    <row r="7" spans="1:4" s="6" customFormat="1" ht="26.25" customHeight="1">
      <c r="A7" s="57">
        <v>3</v>
      </c>
      <c r="B7" s="14" t="s">
        <v>93</v>
      </c>
      <c r="C7" s="190">
        <v>358385.44</v>
      </c>
      <c r="D7" s="56">
        <v>340692.3</v>
      </c>
    </row>
    <row r="8" spans="1:4" s="6" customFormat="1" ht="26.25" customHeight="1">
      <c r="A8" s="58">
        <v>4</v>
      </c>
      <c r="B8" s="54" t="s">
        <v>283</v>
      </c>
      <c r="C8" s="191">
        <f>2098.01+1390</f>
        <v>3488.01</v>
      </c>
      <c r="D8" s="51"/>
    </row>
    <row r="9" spans="1:4" s="6" customFormat="1" ht="26.25" customHeight="1">
      <c r="A9" s="57">
        <v>5</v>
      </c>
      <c r="B9" s="14" t="s">
        <v>301</v>
      </c>
      <c r="C9" s="159">
        <f>336527.76+82882.84+6100.67+12408.79+320</f>
        <v>438240.05999999994</v>
      </c>
      <c r="D9" s="55">
        <v>19167.29</v>
      </c>
    </row>
    <row r="10" spans="1:4" s="6" customFormat="1" ht="26.25" customHeight="1">
      <c r="A10" s="58">
        <v>6</v>
      </c>
      <c r="B10" s="23" t="s">
        <v>384</v>
      </c>
      <c r="C10" s="191">
        <f>215113.7+546.24</f>
        <v>215659.94</v>
      </c>
      <c r="D10" s="55">
        <v>6736.02</v>
      </c>
    </row>
    <row r="11" spans="1:4" s="6" customFormat="1" ht="26.25" customHeight="1">
      <c r="A11" s="57">
        <v>7</v>
      </c>
      <c r="B11" s="23" t="s">
        <v>95</v>
      </c>
      <c r="C11" s="159">
        <v>211374.77</v>
      </c>
      <c r="D11" s="55">
        <v>14562.35</v>
      </c>
    </row>
    <row r="12" spans="1:4" ht="26.25" customHeight="1">
      <c r="A12" s="58">
        <v>8</v>
      </c>
      <c r="B12" s="23" t="s">
        <v>437</v>
      </c>
      <c r="C12" s="159">
        <f>679234.41+635</f>
        <v>679869.41</v>
      </c>
      <c r="D12" s="55">
        <v>28067.81</v>
      </c>
    </row>
    <row r="13" spans="1:4" s="6" customFormat="1" ht="26.25" customHeight="1">
      <c r="A13" s="57">
        <v>9</v>
      </c>
      <c r="B13" s="23" t="s">
        <v>97</v>
      </c>
      <c r="C13" s="192">
        <f>10391.83+3414.78</f>
        <v>13806.61</v>
      </c>
      <c r="D13" s="30"/>
    </row>
    <row r="14" spans="1:4" s="6" customFormat="1" ht="26.25" customHeight="1">
      <c r="A14" s="58">
        <v>10</v>
      </c>
      <c r="B14" s="23" t="s">
        <v>98</v>
      </c>
      <c r="C14" s="159">
        <f>54532.59+999+1160+5033</f>
        <v>61724.59</v>
      </c>
      <c r="D14" s="193">
        <v>4138.57</v>
      </c>
    </row>
    <row r="15" spans="1:4" ht="18" customHeight="1">
      <c r="A15" s="57"/>
      <c r="B15" s="15" t="s">
        <v>24</v>
      </c>
      <c r="C15" s="52">
        <f>SUM(C5:C14)</f>
        <v>2638359.15</v>
      </c>
      <c r="D15" s="52">
        <f>SUM(D5:D14)</f>
        <v>413364.33999999997</v>
      </c>
    </row>
    <row r="16" spans="2:4" ht="12.75">
      <c r="B16" s="6"/>
      <c r="C16" s="53"/>
      <c r="D16" s="53"/>
    </row>
    <row r="17" spans="2:4" ht="12.75">
      <c r="B17" s="6"/>
      <c r="C17" s="53"/>
      <c r="D17" s="53"/>
    </row>
    <row r="18" spans="2:4" ht="12.75">
      <c r="B18" s="6"/>
      <c r="C18" s="53"/>
      <c r="D18" s="53"/>
    </row>
    <row r="19" spans="2:4" ht="12.75">
      <c r="B19" s="6"/>
      <c r="C19" s="53"/>
      <c r="D19" s="53"/>
    </row>
    <row r="20" spans="2:4" ht="12.75">
      <c r="B20" s="6"/>
      <c r="C20" s="53"/>
      <c r="D20" s="53"/>
    </row>
    <row r="21" spans="2:4" ht="12.75">
      <c r="B21" s="6"/>
      <c r="C21" s="53"/>
      <c r="D21" s="53"/>
    </row>
    <row r="22" spans="2:4" ht="12.75">
      <c r="B22" s="6"/>
      <c r="C22" s="53"/>
      <c r="D22" s="53"/>
    </row>
    <row r="23" spans="2:4" ht="12.75">
      <c r="B23" s="6"/>
      <c r="C23" s="53"/>
      <c r="D23" s="53"/>
    </row>
    <row r="24" spans="2:4" ht="12.75">
      <c r="B24" s="6"/>
      <c r="C24" s="53"/>
      <c r="D24" s="53"/>
    </row>
    <row r="25" spans="2:4" ht="12.75">
      <c r="B25" s="6"/>
      <c r="C25" s="53"/>
      <c r="D25" s="53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.00390625" style="10" customWidth="1"/>
    <col min="2" max="2" width="28.57421875" style="197" customWidth="1"/>
    <col min="3" max="3" width="28.28125" style="10" customWidth="1"/>
    <col min="4" max="4" width="14.7109375" style="10" customWidth="1"/>
    <col min="5" max="5" width="13.421875" style="12" customWidth="1"/>
    <col min="6" max="6" width="18.28125" style="12" customWidth="1"/>
    <col min="7" max="7" width="16.421875" style="10" customWidth="1"/>
    <col min="8" max="8" width="14.7109375" style="10" customWidth="1"/>
    <col min="9" max="9" width="17.421875" style="204" customWidth="1"/>
    <col min="10" max="10" width="17.421875" style="10" customWidth="1"/>
    <col min="11" max="16384" width="9.140625" style="10" customWidth="1"/>
  </cols>
  <sheetData>
    <row r="1" spans="2:8" ht="12.75">
      <c r="B1" s="45" t="s">
        <v>90</v>
      </c>
      <c r="H1" s="18"/>
    </row>
    <row r="2" spans="1:9" ht="83.25" customHeight="1">
      <c r="A2" s="78" t="s">
        <v>7</v>
      </c>
      <c r="B2" s="79" t="s">
        <v>44</v>
      </c>
      <c r="C2" s="80" t="s">
        <v>45</v>
      </c>
      <c r="D2" s="80" t="s">
        <v>46</v>
      </c>
      <c r="E2" s="80" t="s">
        <v>35</v>
      </c>
      <c r="F2" s="80" t="s">
        <v>47</v>
      </c>
      <c r="G2" s="80" t="s">
        <v>48</v>
      </c>
      <c r="H2" s="80" t="s">
        <v>49</v>
      </c>
      <c r="I2" s="80" t="s">
        <v>50</v>
      </c>
    </row>
    <row r="3" spans="1:9" ht="12.75">
      <c r="A3" s="249" t="s">
        <v>113</v>
      </c>
      <c r="B3" s="249"/>
      <c r="C3" s="249"/>
      <c r="D3" s="249"/>
      <c r="E3" s="208"/>
      <c r="F3" s="209"/>
      <c r="G3" s="210"/>
      <c r="H3" s="210"/>
      <c r="I3" s="211"/>
    </row>
    <row r="4" spans="1:9" ht="12.75">
      <c r="A4" s="81">
        <v>1</v>
      </c>
      <c r="B4" s="28" t="s">
        <v>243</v>
      </c>
      <c r="C4" s="212"/>
      <c r="D4" s="213"/>
      <c r="E4" s="214">
        <v>2009</v>
      </c>
      <c r="F4" s="215"/>
      <c r="G4" s="216">
        <v>10500</v>
      </c>
      <c r="H4" s="216"/>
      <c r="I4" s="217"/>
    </row>
    <row r="5" spans="1:9" ht="12.75">
      <c r="A5" s="81">
        <v>2</v>
      </c>
      <c r="B5" s="28" t="s">
        <v>244</v>
      </c>
      <c r="C5" s="82"/>
      <c r="D5" s="82"/>
      <c r="E5" s="194">
        <v>2008</v>
      </c>
      <c r="F5" s="194"/>
      <c r="G5" s="83">
        <v>7500</v>
      </c>
      <c r="H5" s="83"/>
      <c r="I5" s="205"/>
    </row>
    <row r="6" spans="1:9" ht="12.75">
      <c r="A6" s="81">
        <v>3</v>
      </c>
      <c r="B6" s="218" t="s">
        <v>245</v>
      </c>
      <c r="C6" s="219"/>
      <c r="D6" s="220"/>
      <c r="E6" s="214">
        <v>2011</v>
      </c>
      <c r="F6" s="214"/>
      <c r="G6" s="221">
        <v>4800</v>
      </c>
      <c r="H6" s="222"/>
      <c r="I6" s="223"/>
    </row>
    <row r="7" spans="1:9" ht="12.75">
      <c r="A7" s="81">
        <v>4</v>
      </c>
      <c r="B7" s="196" t="s">
        <v>246</v>
      </c>
      <c r="C7" s="224"/>
      <c r="D7" s="225"/>
      <c r="E7" s="194">
        <v>2011</v>
      </c>
      <c r="F7" s="194"/>
      <c r="G7" s="216">
        <v>40992</v>
      </c>
      <c r="H7" s="83"/>
      <c r="I7" s="205"/>
    </row>
    <row r="8" spans="1:9" ht="12.75">
      <c r="A8" s="81">
        <v>5</v>
      </c>
      <c r="B8" s="196" t="s">
        <v>247</v>
      </c>
      <c r="C8" s="226"/>
      <c r="D8" s="226"/>
      <c r="E8" s="214">
        <v>1999</v>
      </c>
      <c r="F8" s="214"/>
      <c r="G8" s="222">
        <v>2549.8</v>
      </c>
      <c r="H8" s="222"/>
      <c r="I8" s="223"/>
    </row>
    <row r="9" spans="1:9" ht="12.75">
      <c r="A9" s="81">
        <v>6</v>
      </c>
      <c r="B9" s="196" t="s">
        <v>248</v>
      </c>
      <c r="C9" s="224"/>
      <c r="D9" s="224"/>
      <c r="E9" s="194">
        <v>1999</v>
      </c>
      <c r="F9" s="195"/>
      <c r="G9" s="83">
        <v>5856</v>
      </c>
      <c r="H9" s="83"/>
      <c r="I9" s="205"/>
    </row>
    <row r="10" spans="1:9" ht="12.75">
      <c r="A10" s="286" t="s">
        <v>0</v>
      </c>
      <c r="B10" s="286"/>
      <c r="C10" s="286"/>
      <c r="D10" s="286"/>
      <c r="E10" s="286"/>
      <c r="F10" s="286"/>
      <c r="G10" s="94">
        <f>SUM(G4:G9)</f>
        <v>72197.8</v>
      </c>
      <c r="H10" s="83"/>
      <c r="I10" s="205"/>
    </row>
    <row r="11" spans="1:9" ht="12.75">
      <c r="A11" s="249" t="s">
        <v>350</v>
      </c>
      <c r="B11" s="249"/>
      <c r="C11" s="249"/>
      <c r="D11" s="249"/>
      <c r="E11" s="208"/>
      <c r="F11" s="208"/>
      <c r="G11" s="227"/>
      <c r="H11" s="227"/>
      <c r="I11" s="228"/>
    </row>
    <row r="12" spans="1:9" ht="12.75">
      <c r="A12" s="81">
        <v>1</v>
      </c>
      <c r="B12" s="196" t="s">
        <v>355</v>
      </c>
      <c r="C12" s="84" t="s">
        <v>356</v>
      </c>
      <c r="D12" s="84" t="s">
        <v>357</v>
      </c>
      <c r="E12" s="194">
        <v>1992</v>
      </c>
      <c r="F12" s="195" t="s">
        <v>358</v>
      </c>
      <c r="G12" s="83">
        <v>54011.47</v>
      </c>
      <c r="H12" s="83" t="s">
        <v>111</v>
      </c>
      <c r="I12" s="206" t="s">
        <v>323</v>
      </c>
    </row>
    <row r="13" spans="1:9" ht="12.75">
      <c r="A13" s="286" t="s">
        <v>0</v>
      </c>
      <c r="B13" s="286"/>
      <c r="C13" s="286"/>
      <c r="D13" s="286"/>
      <c r="E13" s="286"/>
      <c r="F13" s="286"/>
      <c r="G13" s="85">
        <f>SUM(G12:G12)</f>
        <v>54011.47</v>
      </c>
      <c r="H13" s="85"/>
      <c r="I13" s="207"/>
    </row>
    <row r="14" spans="1:9" ht="12.75">
      <c r="A14" s="249" t="s">
        <v>386</v>
      </c>
      <c r="B14" s="249"/>
      <c r="C14" s="249"/>
      <c r="D14" s="249"/>
      <c r="E14" s="208"/>
      <c r="F14" s="208"/>
      <c r="G14" s="227"/>
      <c r="H14" s="227"/>
      <c r="I14" s="229"/>
    </row>
    <row r="15" spans="1:9" ht="26.25" thickBot="1">
      <c r="A15" s="81">
        <v>1</v>
      </c>
      <c r="B15" s="196" t="s">
        <v>387</v>
      </c>
      <c r="C15" s="230">
        <v>966525</v>
      </c>
      <c r="D15" s="213"/>
      <c r="E15" s="231">
        <v>2009</v>
      </c>
      <c r="F15" s="232" t="s">
        <v>388</v>
      </c>
      <c r="G15" s="216">
        <v>1000</v>
      </c>
      <c r="H15" s="233" t="s">
        <v>362</v>
      </c>
      <c r="I15" s="234" t="s">
        <v>389</v>
      </c>
    </row>
    <row r="16" spans="1:9" ht="13.5" thickBot="1">
      <c r="A16" s="283" t="s">
        <v>0</v>
      </c>
      <c r="B16" s="284"/>
      <c r="C16" s="284"/>
      <c r="D16" s="284"/>
      <c r="E16" s="284"/>
      <c r="F16" s="285"/>
      <c r="G16" s="236">
        <f>G10+G13+G15</f>
        <v>127209.27</v>
      </c>
      <c r="H16" s="235"/>
      <c r="I16" s="207"/>
    </row>
  </sheetData>
  <sheetProtection/>
  <mergeCells count="6">
    <mergeCell ref="A14:D14"/>
    <mergeCell ref="A16:F16"/>
    <mergeCell ref="A3:D3"/>
    <mergeCell ref="A11:D11"/>
    <mergeCell ref="A10:F10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view="pageBreakPreview" zoomScale="60" zoomScalePageLayoutView="0" workbookViewId="0" topLeftCell="A1">
      <selection activeCell="G41" sqref="G41"/>
    </sheetView>
  </sheetViews>
  <sheetFormatPr defaultColWidth="9.140625" defaultRowHeight="12.75"/>
  <cols>
    <col min="1" max="1" width="4.140625" style="12" customWidth="1"/>
    <col min="2" max="2" width="53.28125" style="10" customWidth="1"/>
    <col min="3" max="3" width="37.57421875" style="10" customWidth="1"/>
    <col min="4" max="16384" width="9.140625" style="10" customWidth="1"/>
  </cols>
  <sheetData>
    <row r="1" spans="2:3" ht="15" customHeight="1">
      <c r="B1" s="18" t="s">
        <v>52</v>
      </c>
      <c r="C1" s="198"/>
    </row>
    <row r="2" ht="12.75">
      <c r="B2" s="18"/>
    </row>
    <row r="3" spans="1:4" ht="69" customHeight="1">
      <c r="A3" s="292" t="s">
        <v>249</v>
      </c>
      <c r="B3" s="292"/>
      <c r="C3" s="292"/>
      <c r="D3" s="46"/>
    </row>
    <row r="4" spans="1:4" ht="9" customHeight="1">
      <c r="A4" s="202"/>
      <c r="B4" s="202"/>
      <c r="C4" s="202"/>
      <c r="D4" s="46"/>
    </row>
    <row r="6" spans="1:3" ht="30.75" customHeight="1">
      <c r="A6" s="199" t="s">
        <v>26</v>
      </c>
      <c r="B6" s="199" t="s">
        <v>40</v>
      </c>
      <c r="C6" s="17" t="s">
        <v>41</v>
      </c>
    </row>
    <row r="7" spans="1:3" ht="17.25" customHeight="1">
      <c r="A7" s="287" t="s">
        <v>113</v>
      </c>
      <c r="B7" s="288"/>
      <c r="C7" s="289"/>
    </row>
    <row r="8" spans="1:3" ht="18" customHeight="1">
      <c r="A8" s="34">
        <v>1</v>
      </c>
      <c r="B8" s="203" t="s">
        <v>162</v>
      </c>
      <c r="C8" s="34"/>
    </row>
    <row r="9" spans="1:3" ht="18" customHeight="1">
      <c r="A9" s="34">
        <v>2</v>
      </c>
      <c r="B9" s="203" t="s">
        <v>162</v>
      </c>
      <c r="C9" s="34"/>
    </row>
    <row r="10" spans="1:3" ht="18" customHeight="1">
      <c r="A10" s="34">
        <v>3</v>
      </c>
      <c r="B10" s="203" t="s">
        <v>164</v>
      </c>
      <c r="C10" s="34"/>
    </row>
    <row r="11" spans="1:3" ht="18" customHeight="1">
      <c r="A11" s="34">
        <v>4</v>
      </c>
      <c r="B11" s="203" t="s">
        <v>250</v>
      </c>
      <c r="C11" s="34"/>
    </row>
    <row r="12" spans="1:3" ht="18" customHeight="1">
      <c r="A12" s="34">
        <v>5</v>
      </c>
      <c r="B12" s="203" t="s">
        <v>165</v>
      </c>
      <c r="C12" s="34"/>
    </row>
    <row r="13" spans="1:3" ht="18" customHeight="1">
      <c r="A13" s="34">
        <v>6</v>
      </c>
      <c r="B13" s="203" t="s">
        <v>167</v>
      </c>
      <c r="C13" s="34"/>
    </row>
    <row r="14" spans="1:3" ht="18" customHeight="1">
      <c r="A14" s="34">
        <v>7</v>
      </c>
      <c r="B14" s="203" t="s">
        <v>168</v>
      </c>
      <c r="C14" s="34"/>
    </row>
    <row r="15" spans="1:3" ht="18" customHeight="1">
      <c r="A15" s="34">
        <v>8</v>
      </c>
      <c r="B15" s="203" t="s">
        <v>169</v>
      </c>
      <c r="C15" s="34"/>
    </row>
    <row r="16" spans="1:3" ht="18" customHeight="1">
      <c r="A16" s="34">
        <v>9</v>
      </c>
      <c r="B16" s="203" t="s">
        <v>170</v>
      </c>
      <c r="C16" s="34"/>
    </row>
    <row r="17" spans="1:3" ht="18" customHeight="1">
      <c r="A17" s="34">
        <v>10</v>
      </c>
      <c r="B17" s="203" t="s">
        <v>251</v>
      </c>
      <c r="C17" s="34"/>
    </row>
    <row r="18" spans="1:3" ht="18" customHeight="1">
      <c r="A18" s="34">
        <v>11</v>
      </c>
      <c r="B18" s="203" t="s">
        <v>172</v>
      </c>
      <c r="C18" s="34"/>
    </row>
    <row r="19" spans="1:3" ht="18" customHeight="1">
      <c r="A19" s="34">
        <v>12</v>
      </c>
      <c r="B19" s="203" t="s">
        <v>173</v>
      </c>
      <c r="C19" s="34"/>
    </row>
    <row r="20" spans="1:3" ht="18" customHeight="1">
      <c r="A20" s="34">
        <v>13</v>
      </c>
      <c r="B20" s="203" t="s">
        <v>174</v>
      </c>
      <c r="C20" s="34"/>
    </row>
    <row r="21" spans="1:3" ht="18" customHeight="1">
      <c r="A21" s="34">
        <v>14</v>
      </c>
      <c r="B21" s="203" t="s">
        <v>176</v>
      </c>
      <c r="C21" s="34"/>
    </row>
    <row r="22" spans="1:3" ht="18" customHeight="1">
      <c r="A22" s="34">
        <v>15</v>
      </c>
      <c r="B22" s="203" t="s">
        <v>176</v>
      </c>
      <c r="C22" s="34"/>
    </row>
    <row r="23" spans="1:3" ht="18" customHeight="1">
      <c r="A23" s="34">
        <v>16</v>
      </c>
      <c r="B23" s="203" t="s">
        <v>176</v>
      </c>
      <c r="C23" s="34"/>
    </row>
    <row r="24" spans="1:3" ht="18" customHeight="1">
      <c r="A24" s="34">
        <v>17</v>
      </c>
      <c r="B24" s="203" t="s">
        <v>252</v>
      </c>
      <c r="C24" s="34"/>
    </row>
    <row r="25" spans="1:3" ht="18" customHeight="1">
      <c r="A25" s="34">
        <v>18</v>
      </c>
      <c r="B25" s="203" t="s">
        <v>252</v>
      </c>
      <c r="C25" s="34"/>
    </row>
    <row r="26" spans="1:3" ht="18" customHeight="1">
      <c r="A26" s="34">
        <v>19</v>
      </c>
      <c r="B26" s="203" t="s">
        <v>179</v>
      </c>
      <c r="C26" s="34"/>
    </row>
    <row r="27" spans="1:3" ht="18" customHeight="1">
      <c r="A27" s="34">
        <v>20</v>
      </c>
      <c r="B27" s="203" t="s">
        <v>179</v>
      </c>
      <c r="C27" s="34"/>
    </row>
    <row r="28" spans="1:3" ht="18" customHeight="1">
      <c r="A28" s="34">
        <v>21</v>
      </c>
      <c r="B28" s="203" t="s">
        <v>165</v>
      </c>
      <c r="C28" s="34"/>
    </row>
    <row r="29" spans="1:3" ht="18" customHeight="1">
      <c r="A29" s="34">
        <v>22</v>
      </c>
      <c r="B29" s="203" t="s">
        <v>180</v>
      </c>
      <c r="C29" s="34"/>
    </row>
    <row r="30" spans="1:3" ht="18" customHeight="1">
      <c r="A30" s="34">
        <v>23</v>
      </c>
      <c r="B30" s="203" t="s">
        <v>253</v>
      </c>
      <c r="C30" s="34"/>
    </row>
    <row r="31" spans="1:3" ht="18" customHeight="1">
      <c r="A31" s="34">
        <v>24</v>
      </c>
      <c r="B31" s="203" t="s">
        <v>179</v>
      </c>
      <c r="C31" s="34"/>
    </row>
    <row r="32" spans="1:3" ht="18" customHeight="1">
      <c r="A32" s="34">
        <v>25</v>
      </c>
      <c r="B32" s="203" t="s">
        <v>254</v>
      </c>
      <c r="C32" s="200"/>
    </row>
    <row r="33" spans="1:3" ht="17.25" customHeight="1">
      <c r="A33" s="287" t="s">
        <v>280</v>
      </c>
      <c r="B33" s="288"/>
      <c r="C33" s="289"/>
    </row>
    <row r="34" spans="1:3" ht="18" customHeight="1">
      <c r="A34" s="34">
        <v>1</v>
      </c>
      <c r="B34" s="25" t="s">
        <v>281</v>
      </c>
      <c r="C34" s="34"/>
    </row>
    <row r="35" spans="1:3" ht="18" customHeight="1">
      <c r="A35" s="34">
        <v>2</v>
      </c>
      <c r="B35" s="25" t="s">
        <v>282</v>
      </c>
      <c r="C35" s="34"/>
    </row>
    <row r="36" spans="1:3" ht="17.25" customHeight="1">
      <c r="A36" s="287" t="s">
        <v>300</v>
      </c>
      <c r="B36" s="288"/>
      <c r="C36" s="289"/>
    </row>
    <row r="37" spans="1:3" ht="18" customHeight="1">
      <c r="A37" s="34">
        <v>1</v>
      </c>
      <c r="B37" s="25" t="s">
        <v>298</v>
      </c>
      <c r="C37" s="34"/>
    </row>
    <row r="38" spans="1:3" ht="18" customHeight="1">
      <c r="A38" s="34">
        <v>2</v>
      </c>
      <c r="B38" s="25" t="s">
        <v>299</v>
      </c>
      <c r="C38" s="34"/>
    </row>
    <row r="39" spans="1:3" ht="17.25" customHeight="1">
      <c r="A39" s="287" t="s">
        <v>393</v>
      </c>
      <c r="B39" s="288"/>
      <c r="C39" s="289"/>
    </row>
    <row r="40" spans="1:3" ht="18" customHeight="1">
      <c r="A40" s="290">
        <v>1</v>
      </c>
      <c r="B40" s="290" t="s">
        <v>390</v>
      </c>
      <c r="C40" s="201" t="s">
        <v>391</v>
      </c>
    </row>
    <row r="41" spans="1:3" ht="18" customHeight="1">
      <c r="A41" s="291"/>
      <c r="B41" s="291"/>
      <c r="C41" s="201" t="s">
        <v>392</v>
      </c>
    </row>
    <row r="42" spans="1:3" ht="17.25" customHeight="1">
      <c r="A42" s="287" t="s">
        <v>416</v>
      </c>
      <c r="B42" s="288"/>
      <c r="C42" s="289"/>
    </row>
    <row r="43" spans="1:3" ht="63.75">
      <c r="A43" s="34">
        <v>1</v>
      </c>
      <c r="B43" s="144" t="s">
        <v>401</v>
      </c>
      <c r="C43" s="44" t="s">
        <v>415</v>
      </c>
    </row>
  </sheetData>
  <sheetProtection/>
  <mergeCells count="8">
    <mergeCell ref="A39:C39"/>
    <mergeCell ref="A42:C42"/>
    <mergeCell ref="A40:A41"/>
    <mergeCell ref="B40:B41"/>
    <mergeCell ref="A3:C3"/>
    <mergeCell ref="A7:C7"/>
    <mergeCell ref="A33:C33"/>
    <mergeCell ref="A36:C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Beata Chościńska</cp:lastModifiedBy>
  <cp:lastPrinted>2012-09-21T16:07:31Z</cp:lastPrinted>
  <dcterms:created xsi:type="dcterms:W3CDTF">2004-04-21T13:58:08Z</dcterms:created>
  <dcterms:modified xsi:type="dcterms:W3CDTF">2012-10-10T13:51:57Z</dcterms:modified>
  <cp:category/>
  <cp:version/>
  <cp:contentType/>
  <cp:contentStatus/>
</cp:coreProperties>
</file>